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3'!$A$1:$I$66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F46" i="15"/>
  <c r="D8" i="22"/>
  <c r="G15" i="15"/>
  <c r="H15" i="15"/>
  <c r="I15" i="15"/>
  <c r="I46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D7" i="22"/>
  <c r="K45" i="15"/>
  <c r="K46" i="15"/>
  <c r="E45" i="15"/>
  <c r="E46" i="15"/>
  <c r="H46" i="15"/>
  <c r="D9" i="22"/>
  <c r="L45" i="15"/>
  <c r="L46" i="15"/>
  <c r="D10" i="22"/>
  <c r="J46" i="15"/>
  <c r="D3" i="22"/>
</calcChain>
</file>

<file path=xl/sharedStrings.xml><?xml version="1.0" encoding="utf-8"?>
<sst xmlns="http://schemas.openxmlformats.org/spreadsheetml/2006/main" count="278" uniqueCount="210">
  <si>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</si>
  <si>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</si>
  <si>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</si>
  <si>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</si>
  <si>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</si>
  <si>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</si>
  <si>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</si>
  <si>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</si>
  <si>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</si>
  <si>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</si>
  <si>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</si>
  <si>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</si>
  <si>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</si>
  <si>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</si>
  <si>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</si>
  <si>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</si>
  <si>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</si>
  <si>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</si>
  <si>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</si>
  <si>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</si>
  <si>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</si>
  <si>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</si>
  <si>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</si>
  <si>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</si>
  <si>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</si>
  <si>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</si>
  <si>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</si>
  <si>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</si>
  <si>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</si>
  <si>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</si>
  <si>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</si>
  <si>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</si>
  <si>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</si>
  <si>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</si>
  <si>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</si>
  <si>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</si>
  <si>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</si>
  <si>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</si>
  <si>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</si>
  <si>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</si>
  <si>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</si>
  <si>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</si>
  <si>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</si>
  <si>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</si>
  <si>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</si>
  <si>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</si>
  <si>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</si>
  <si>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</si>
  <si>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</si>
  <si>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</si>
  <si>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</si>
  <si>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</si>
  <si>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</si>
  <si>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</si>
  <si>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</si>
  <si>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</si>
  <si>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</si>
  <si>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</si>
  <si>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</si>
  <si>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</si>
  <si>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</si>
  <si>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</si>
  <si>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</si>
  <si>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</si>
  <si>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</si>
  <si>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</si>
  <si>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</si>
  <si>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</si>
  <si>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</si>
  <si>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</si>
  <si>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</si>
  <si>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</si>
  <si>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</si>
  <si>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</si>
  <si>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</si>
  <si>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</si>
  <si>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</si>
  <si>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</si>
  <si>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</si>
  <si>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</si>
  <si>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</si>
  <si>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</si>
  <si>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</si>
  <si>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</si>
  <si>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</si>
  <si>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</si>
  <si>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</si>
  <si>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</si>
  <si>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</si>
  <si>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</si>
  <si>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</si>
  <si>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</si>
  <si>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</si>
  <si>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</si>
  <si>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</si>
  <si>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</si>
  <si>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</si>
  <si>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</si>
  <si>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</si>
  <si>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</si>
  <si>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</si>
  <si>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</si>
  <si>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</si>
  <si>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</si>
  <si>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</si>
  <si>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</si>
  <si>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</si>
  <si>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</si>
  <si>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</si>
  <si>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</si>
  <si>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</si>
  <si>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</si>
  <si>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</si>
  <si>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</si>
  <si>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</si>
  <si>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</si>
  <si>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</si>
  <si>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</si>
  <si>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</si>
  <si>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</si>
  <si>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</si>
  <si>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</si>
  <si>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</si>
  <si>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</si>
  <si>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</si>
  <si>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</si>
  <si>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</si>
  <si>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</si>
  <si>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</si>
  <si>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</si>
  <si>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</si>
  <si>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</si>
  <si>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</si>
  <si>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</si>
  <si>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</si>
  <si>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</si>
  <si>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</si>
  <si>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</si>
  <si>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</si>
  <si>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</si>
  <si>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</si>
  <si>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</si>
  <si>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</si>
  <si>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</si>
  <si>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</si>
  <si>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</si>
  <si>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</si>
  <si>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</si>
  <si>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</si>
  <si>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</si>
  <si>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</si>
  <si>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</si>
  <si>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</si>
  <si>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</si>
  <si>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</si>
  <si>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</si>
  <si>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</si>
  <si>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</si>
  <si>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</si>
  <si>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</si>
  <si>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</si>
  <si>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</si>
  <si>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</si>
  <si>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</si>
  <si>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</si>
  <si>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</si>
  <si>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</si>
  <si>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</si>
  <si>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</si>
  <si>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</si>
  <si>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</si>
  <si>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</si>
  <si>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</si>
  <si>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</si>
  <si>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</si>
  <si>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</si>
  <si>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</si>
  <si>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</si>
  <si>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</si>
  <si>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</si>
  <si>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</si>
  <si>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</si>
  <si>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</si>
  <si>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</si>
  <si>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</si>
  <si>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</si>
  <si>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</si>
  <si>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</si>
  <si>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</si>
  <si>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</si>
  <si>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</si>
  <si>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</si>
  <si>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</si>
  <si>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</si>
  <si>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</si>
  <si>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</si>
  <si>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</si>
  <si>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</si>
  <si>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</si>
  <si>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</si>
  <si>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 дев'ять місяців 2019 року</t>
  </si>
  <si>
    <t>Державна судова адміністрація України</t>
  </si>
  <si>
    <t>01601.м. Київ.вул. Липська 18/5</t>
  </si>
  <si>
    <t>Доручення судів України / іноземних судів</t>
  </si>
  <si>
    <t xml:space="preserve">Розглянуто справ судом присяжних </t>
  </si>
  <si>
    <t>Поліщук А.П.</t>
  </si>
  <si>
    <t>Л. Усачова</t>
  </si>
  <si>
    <t>usachova@court.gov.ua</t>
  </si>
  <si>
    <t>28 жовтня 2019 року</t>
  </si>
  <si>
    <t>Заступник начальника управління-                                                                                              начальник відділу судової статистики,                                                                      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</si>
</sst>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19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Border="1" applyAlignment="1" applyProtection="1">
      <alignment horizontal="right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4" fillId="0" borderId="0" xfId="0" applyFont="1" applyBorder="1" applyAlignment="1">
      <alignment horizontal="right" vertical="center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49" fontId="7" fillId="0" borderId="16" xfId="0" applyNumberFormat="1" applyFont="1" applyBorder="1" applyAlignment="1">
      <alignment horizontal="center" vertical="center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24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49" t="s">
        <v>119</v>
      </c>
      <c r="C3" s="149"/>
      <c r="D3" s="149"/>
      <c r="E3" s="149"/>
      <c r="F3" s="149"/>
      <c r="G3" s="149"/>
      <c r="H3" s="149"/>
    </row>
    <row r="4" spans="1:8" ht="14.25" customHeight="1" x14ac:dyDescent="0.25">
      <c r="B4" s="150"/>
      <c r="C4" s="150"/>
      <c r="D4" s="150"/>
      <c r="E4" s="150"/>
      <c r="F4" s="150"/>
      <c r="G4" s="150"/>
      <c r="H4" s="150"/>
    </row>
    <row r="5" spans="1:8" ht="18.95" customHeight="1" x14ac:dyDescent="0.3">
      <c r="B5" s="149"/>
      <c r="C5" s="149"/>
      <c r="D5" s="149"/>
      <c r="E5" s="149"/>
      <c r="F5" s="149"/>
      <c r="G5" s="149"/>
      <c r="H5" s="149"/>
    </row>
    <row r="6" spans="1:8" ht="18.95" customHeight="1" x14ac:dyDescent="0.3">
      <c r="B6" s="16"/>
      <c r="C6" s="149" t="s">
        <v>200</v>
      </c>
      <c r="D6" s="149"/>
      <c r="E6" s="149"/>
      <c r="F6" s="149"/>
      <c r="G6" s="149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51" t="s">
        <v>14</v>
      </c>
      <c r="C12" s="152"/>
      <c r="D12" s="153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5" t="s">
        <v>125</v>
      </c>
      <c r="C14" s="126"/>
      <c r="D14" s="127"/>
      <c r="E14" s="67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3" t="s">
        <v>17</v>
      </c>
      <c r="G16" s="124"/>
      <c r="H16" s="124"/>
    </row>
    <row r="17" spans="1:9" ht="12.75" customHeight="1" x14ac:dyDescent="0.2">
      <c r="A17" s="38"/>
      <c r="B17" s="125" t="s">
        <v>18</v>
      </c>
      <c r="C17" s="126"/>
      <c r="D17" s="127"/>
      <c r="E17" s="133" t="s">
        <v>122</v>
      </c>
      <c r="F17" s="121" t="s">
        <v>171</v>
      </c>
      <c r="G17" s="122"/>
      <c r="H17" s="122"/>
    </row>
    <row r="18" spans="1:9" ht="12.75" customHeight="1" x14ac:dyDescent="0.2">
      <c r="A18" s="38"/>
      <c r="B18" s="125" t="s">
        <v>19</v>
      </c>
      <c r="C18" s="126"/>
      <c r="D18" s="127"/>
      <c r="E18" s="133"/>
    </row>
    <row r="19" spans="1:9" ht="12.75" customHeight="1" x14ac:dyDescent="0.2">
      <c r="A19" s="38"/>
      <c r="B19" s="125" t="s">
        <v>173</v>
      </c>
      <c r="C19" s="126"/>
      <c r="D19" s="127"/>
      <c r="E19" s="133"/>
      <c r="F19" s="128"/>
      <c r="G19" s="129"/>
      <c r="H19" s="129"/>
    </row>
    <row r="20" spans="1:9" ht="12.95" customHeight="1" x14ac:dyDescent="0.2">
      <c r="A20" s="38"/>
      <c r="B20" s="130"/>
      <c r="C20" s="131"/>
      <c r="D20" s="132"/>
      <c r="E20" s="133"/>
      <c r="F20" s="123"/>
      <c r="G20" s="124"/>
      <c r="H20" s="124"/>
    </row>
    <row r="21" spans="1:9" ht="12.95" customHeight="1" x14ac:dyDescent="0.2">
      <c r="A21" s="38"/>
      <c r="B21" s="29"/>
      <c r="C21" s="30"/>
      <c r="D21" s="38"/>
      <c r="E21" s="39"/>
      <c r="F21" s="123"/>
      <c r="G21" s="124"/>
      <c r="H21" s="124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7" t="s">
        <v>21</v>
      </c>
      <c r="C33" s="138"/>
      <c r="D33" s="145" t="s">
        <v>201</v>
      </c>
      <c r="E33" s="145"/>
      <c r="F33" s="145"/>
      <c r="G33" s="145"/>
      <c r="H33" s="146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7" t="s">
        <v>202</v>
      </c>
      <c r="E35" s="147"/>
      <c r="F35" s="147"/>
      <c r="G35" s="147"/>
      <c r="H35" s="148"/>
      <c r="I35" s="32"/>
    </row>
    <row r="36" spans="1:9" ht="12.95" customHeight="1" x14ac:dyDescent="0.2">
      <c r="A36" s="38"/>
      <c r="B36" s="31"/>
      <c r="C36" s="32"/>
      <c r="D36" s="147"/>
      <c r="E36" s="147"/>
      <c r="F36" s="147"/>
      <c r="G36" s="147"/>
      <c r="H36" s="148"/>
      <c r="I36" s="32"/>
    </row>
    <row r="37" spans="1:9" ht="12.95" customHeight="1" x14ac:dyDescent="0.2">
      <c r="A37" s="38"/>
      <c r="B37" s="139"/>
      <c r="C37" s="140"/>
      <c r="D37" s="140"/>
      <c r="E37" s="140"/>
      <c r="F37" s="140"/>
      <c r="G37" s="140"/>
      <c r="H37" s="141"/>
    </row>
    <row r="38" spans="1:9" ht="12.75" customHeight="1" x14ac:dyDescent="0.2">
      <c r="A38" s="38"/>
      <c r="B38" s="134" t="s">
        <v>23</v>
      </c>
      <c r="C38" s="135"/>
      <c r="D38" s="135"/>
      <c r="E38" s="135"/>
      <c r="F38" s="135"/>
      <c r="G38" s="135"/>
      <c r="H38" s="136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2"/>
      <c r="C40" s="143"/>
      <c r="D40" s="143"/>
      <c r="E40" s="143"/>
      <c r="F40" s="143"/>
      <c r="G40" s="143"/>
      <c r="H40" s="144"/>
      <c r="I40" s="32"/>
    </row>
    <row r="41" spans="1:9" ht="12.95" customHeight="1" x14ac:dyDescent="0.2">
      <c r="A41" s="38"/>
      <c r="B41" s="134" t="s">
        <v>24</v>
      </c>
      <c r="C41" s="135"/>
      <c r="D41" s="135"/>
      <c r="E41" s="135"/>
      <c r="F41" s="135"/>
      <c r="G41" s="135"/>
      <c r="H41" s="136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&amp;C&amp;L20C497B9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A5" zoomScaleNormal="100" zoomScaleSheetLayoutView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90"/>
    <col min="13" max="16384" width="9.140625" style="7"/>
  </cols>
  <sheetData>
    <row r="1" spans="1:12" s="8" customFormat="1" ht="21.75" customHeight="1" x14ac:dyDescent="0.2">
      <c r="A1" s="154" t="s">
        <v>27</v>
      </c>
      <c r="B1" s="154"/>
      <c r="C1" s="154"/>
      <c r="D1" s="154"/>
      <c r="E1" s="154"/>
      <c r="F1" s="154"/>
      <c r="G1" s="154"/>
      <c r="H1" s="154"/>
      <c r="I1" s="154"/>
      <c r="J1" s="155"/>
      <c r="L1" s="88"/>
    </row>
    <row r="2" spans="1:12" s="8" customFormat="1" ht="30" customHeight="1" x14ac:dyDescent="0.2">
      <c r="A2" s="157" t="s">
        <v>4</v>
      </c>
      <c r="B2" s="157"/>
      <c r="C2" s="157"/>
      <c r="D2" s="156" t="s">
        <v>26</v>
      </c>
      <c r="E2" s="158" t="s">
        <v>123</v>
      </c>
      <c r="F2" s="158"/>
      <c r="G2" s="158"/>
      <c r="H2" s="158" t="s">
        <v>110</v>
      </c>
      <c r="I2" s="158"/>
      <c r="J2" s="160" t="s">
        <v>28</v>
      </c>
      <c r="K2" s="160"/>
      <c r="L2" s="88"/>
    </row>
    <row r="3" spans="1:12" s="8" customFormat="1" ht="30.75" customHeight="1" x14ac:dyDescent="0.2">
      <c r="A3" s="157"/>
      <c r="B3" s="157"/>
      <c r="C3" s="157"/>
      <c r="D3" s="156"/>
      <c r="E3" s="160" t="s">
        <v>0</v>
      </c>
      <c r="F3" s="159" t="s">
        <v>157</v>
      </c>
      <c r="G3" s="159"/>
      <c r="H3" s="158"/>
      <c r="I3" s="158"/>
      <c r="J3" s="160"/>
      <c r="K3" s="160"/>
      <c r="L3" s="88"/>
    </row>
    <row r="4" spans="1:12" s="8" customFormat="1" ht="120" customHeight="1" x14ac:dyDescent="0.2">
      <c r="A4" s="157"/>
      <c r="B4" s="157"/>
      <c r="C4" s="157"/>
      <c r="D4" s="156"/>
      <c r="E4" s="160"/>
      <c r="F4" s="73" t="s">
        <v>156</v>
      </c>
      <c r="G4" s="74" t="s">
        <v>155</v>
      </c>
      <c r="H4" s="13" t="s">
        <v>0</v>
      </c>
      <c r="I4" s="72" t="s">
        <v>46</v>
      </c>
      <c r="J4" s="13" t="s">
        <v>0</v>
      </c>
      <c r="K4" s="47" t="s">
        <v>94</v>
      </c>
      <c r="L4" s="88"/>
    </row>
    <row r="5" spans="1:12" s="79" customFormat="1" ht="12" customHeight="1" x14ac:dyDescent="0.15">
      <c r="A5" s="179" t="s">
        <v>2</v>
      </c>
      <c r="B5" s="180"/>
      <c r="C5" s="181"/>
      <c r="D5" s="78" t="s">
        <v>3</v>
      </c>
      <c r="E5" s="78">
        <v>1</v>
      </c>
      <c r="F5" s="78">
        <v>2</v>
      </c>
      <c r="G5" s="78">
        <v>3</v>
      </c>
      <c r="H5" s="78">
        <v>4</v>
      </c>
      <c r="I5" s="78">
        <v>5</v>
      </c>
      <c r="J5" s="78">
        <v>6</v>
      </c>
      <c r="K5" s="78">
        <v>7</v>
      </c>
      <c r="L5" s="89"/>
    </row>
    <row r="6" spans="1:12" s="8" customFormat="1" ht="16.5" customHeight="1" x14ac:dyDescent="0.2">
      <c r="A6" s="182" t="s">
        <v>42</v>
      </c>
      <c r="B6" s="170" t="s">
        <v>25</v>
      </c>
      <c r="C6" s="171"/>
      <c r="D6" s="43">
        <v>1</v>
      </c>
      <c r="E6" s="80">
        <v>174642</v>
      </c>
      <c r="F6" s="80">
        <v>94711</v>
      </c>
      <c r="G6" s="80">
        <v>1902</v>
      </c>
      <c r="H6" s="80">
        <v>75321</v>
      </c>
      <c r="I6" s="80" t="s">
        <v>172</v>
      </c>
      <c r="J6" s="80">
        <v>99321</v>
      </c>
      <c r="K6" s="81">
        <v>32609</v>
      </c>
      <c r="L6" s="91">
        <f t="shared" ref="L6:L11" si="0">E6-F6</f>
        <v>79931</v>
      </c>
    </row>
    <row r="7" spans="1:12" s="8" customFormat="1" ht="24.75" customHeight="1" x14ac:dyDescent="0.2">
      <c r="A7" s="183"/>
      <c r="B7" s="170" t="s">
        <v>127</v>
      </c>
      <c r="C7" s="171"/>
      <c r="D7" s="43">
        <v>2</v>
      </c>
      <c r="E7" s="80">
        <v>887301</v>
      </c>
      <c r="F7" s="80">
        <v>861950</v>
      </c>
      <c r="G7" s="80">
        <v>1228</v>
      </c>
      <c r="H7" s="80">
        <v>827319</v>
      </c>
      <c r="I7" s="80">
        <v>700949</v>
      </c>
      <c r="J7" s="80">
        <v>59982</v>
      </c>
      <c r="K7" s="81"/>
      <c r="L7" s="91">
        <f t="shared" si="0"/>
        <v>25351</v>
      </c>
    </row>
    <row r="8" spans="1:12" s="8" customFormat="1" ht="24" customHeight="1" x14ac:dyDescent="0.2">
      <c r="A8" s="183"/>
      <c r="B8" s="170" t="s">
        <v>30</v>
      </c>
      <c r="C8" s="171"/>
      <c r="D8" s="43">
        <v>3</v>
      </c>
      <c r="E8" s="80">
        <v>1250</v>
      </c>
      <c r="F8" s="80">
        <v>1124</v>
      </c>
      <c r="G8" s="80">
        <v>13</v>
      </c>
      <c r="H8" s="80">
        <v>1007</v>
      </c>
      <c r="I8" s="80">
        <v>783</v>
      </c>
      <c r="J8" s="80">
        <v>243</v>
      </c>
      <c r="K8" s="81"/>
      <c r="L8" s="91">
        <f t="shared" si="0"/>
        <v>126</v>
      </c>
    </row>
    <row r="9" spans="1:12" s="8" customFormat="1" ht="18.75" customHeight="1" x14ac:dyDescent="0.2">
      <c r="A9" s="183"/>
      <c r="B9" s="170" t="s">
        <v>29</v>
      </c>
      <c r="C9" s="171"/>
      <c r="D9" s="43">
        <v>4</v>
      </c>
      <c r="E9" s="80">
        <v>77022</v>
      </c>
      <c r="F9" s="80">
        <v>66618</v>
      </c>
      <c r="G9" s="80">
        <v>342</v>
      </c>
      <c r="H9" s="80">
        <v>63198</v>
      </c>
      <c r="I9" s="80">
        <v>42714</v>
      </c>
      <c r="J9" s="80">
        <v>13824</v>
      </c>
      <c r="K9" s="81"/>
      <c r="L9" s="91">
        <f t="shared" si="0"/>
        <v>10404</v>
      </c>
    </row>
    <row r="10" spans="1:12" s="8" customFormat="1" ht="27" customHeight="1" x14ac:dyDescent="0.2">
      <c r="A10" s="183"/>
      <c r="B10" s="170" t="s">
        <v>178</v>
      </c>
      <c r="C10" s="171"/>
      <c r="D10" s="43">
        <v>5</v>
      </c>
      <c r="E10" s="80">
        <v>1783</v>
      </c>
      <c r="F10" s="80">
        <v>1389</v>
      </c>
      <c r="G10" s="80">
        <v>129</v>
      </c>
      <c r="H10" s="80">
        <v>1245</v>
      </c>
      <c r="I10" s="80">
        <v>76</v>
      </c>
      <c r="J10" s="80">
        <v>538</v>
      </c>
      <c r="K10" s="81"/>
      <c r="L10" s="91">
        <f t="shared" si="0"/>
        <v>394</v>
      </c>
    </row>
    <row r="11" spans="1:12" s="8" customFormat="1" ht="27" customHeight="1" x14ac:dyDescent="0.2">
      <c r="A11" s="183"/>
      <c r="B11" s="170" t="s">
        <v>128</v>
      </c>
      <c r="C11" s="171"/>
      <c r="D11" s="43">
        <v>6</v>
      </c>
      <c r="E11" s="80">
        <v>33</v>
      </c>
      <c r="F11" s="80">
        <v>23</v>
      </c>
      <c r="G11" s="80">
        <v>1</v>
      </c>
      <c r="H11" s="80">
        <v>23</v>
      </c>
      <c r="I11" s="80">
        <v>10</v>
      </c>
      <c r="J11" s="80">
        <v>10</v>
      </c>
      <c r="K11" s="81"/>
      <c r="L11" s="91">
        <f t="shared" si="0"/>
        <v>10</v>
      </c>
    </row>
    <row r="12" spans="1:12" s="8" customFormat="1" ht="15" customHeight="1" x14ac:dyDescent="0.2">
      <c r="A12" s="183"/>
      <c r="B12" s="170" t="s">
        <v>189</v>
      </c>
      <c r="C12" s="171"/>
      <c r="D12" s="43">
        <v>7</v>
      </c>
      <c r="E12" s="80">
        <v>10766</v>
      </c>
      <c r="F12" s="80">
        <v>10173</v>
      </c>
      <c r="G12" s="80">
        <v>7</v>
      </c>
      <c r="H12" s="80">
        <v>9759</v>
      </c>
      <c r="I12" s="80">
        <v>5433</v>
      </c>
      <c r="J12" s="80">
        <v>1007</v>
      </c>
      <c r="K12" s="81"/>
      <c r="L12" s="91"/>
    </row>
    <row r="13" spans="1:12" s="8" customFormat="1" ht="15" customHeight="1" x14ac:dyDescent="0.2">
      <c r="A13" s="183"/>
      <c r="B13" s="170" t="s">
        <v>126</v>
      </c>
      <c r="C13" s="171"/>
      <c r="D13" s="43">
        <v>8</v>
      </c>
      <c r="E13" s="80">
        <v>1935</v>
      </c>
      <c r="F13" s="80">
        <v>185</v>
      </c>
      <c r="G13" s="80">
        <v>53</v>
      </c>
      <c r="H13" s="80">
        <v>265</v>
      </c>
      <c r="I13" s="80">
        <v>99</v>
      </c>
      <c r="J13" s="80">
        <v>1670</v>
      </c>
      <c r="K13" s="81">
        <v>579</v>
      </c>
      <c r="L13" s="91">
        <f t="shared" ref="L13:L21" si="1">E13-F13</f>
        <v>1750</v>
      </c>
    </row>
    <row r="14" spans="1:12" s="8" customFormat="1" ht="15" customHeight="1" x14ac:dyDescent="0.2">
      <c r="A14" s="183"/>
      <c r="B14" s="170" t="s">
        <v>187</v>
      </c>
      <c r="C14" s="171"/>
      <c r="D14" s="43">
        <v>9</v>
      </c>
      <c r="E14" s="80">
        <v>1958</v>
      </c>
      <c r="F14" s="80">
        <v>1718</v>
      </c>
      <c r="G14" s="80">
        <v>20</v>
      </c>
      <c r="H14" s="80">
        <v>1563</v>
      </c>
      <c r="I14" s="80">
        <v>829</v>
      </c>
      <c r="J14" s="80">
        <v>395</v>
      </c>
      <c r="K14" s="81"/>
      <c r="L14" s="91">
        <f t="shared" si="1"/>
        <v>240</v>
      </c>
    </row>
    <row r="15" spans="1:12" s="8" customFormat="1" ht="15.75" customHeight="1" x14ac:dyDescent="0.2">
      <c r="A15" s="184"/>
      <c r="B15" s="10" t="s">
        <v>37</v>
      </c>
      <c r="C15" s="10"/>
      <c r="D15" s="43">
        <v>10</v>
      </c>
      <c r="E15" s="93">
        <f t="shared" ref="E15:K15" si="2">SUM(E6:E14)</f>
        <v>1156690</v>
      </c>
      <c r="F15" s="93">
        <f t="shared" si="2"/>
        <v>1037891</v>
      </c>
      <c r="G15" s="93">
        <f t="shared" si="2"/>
        <v>3695</v>
      </c>
      <c r="H15" s="93">
        <f t="shared" si="2"/>
        <v>979700</v>
      </c>
      <c r="I15" s="93">
        <f t="shared" si="2"/>
        <v>750893</v>
      </c>
      <c r="J15" s="93">
        <f t="shared" si="2"/>
        <v>176990</v>
      </c>
      <c r="K15" s="93">
        <f t="shared" si="2"/>
        <v>33188</v>
      </c>
      <c r="L15" s="91">
        <f t="shared" si="1"/>
        <v>118799</v>
      </c>
    </row>
    <row r="16" spans="1:12" ht="16.5" customHeight="1" x14ac:dyDescent="0.25">
      <c r="A16" s="172" t="s">
        <v>59</v>
      </c>
      <c r="B16" s="163" t="s">
        <v>32</v>
      </c>
      <c r="C16" s="164"/>
      <c r="D16" s="43">
        <v>11</v>
      </c>
      <c r="E16" s="82">
        <v>38354</v>
      </c>
      <c r="F16" s="82">
        <v>35655</v>
      </c>
      <c r="G16" s="82">
        <v>207</v>
      </c>
      <c r="H16" s="82">
        <v>33150</v>
      </c>
      <c r="I16" s="82">
        <v>26327</v>
      </c>
      <c r="J16" s="82">
        <v>5204</v>
      </c>
      <c r="K16" s="81">
        <v>740</v>
      </c>
      <c r="L16" s="91">
        <f t="shared" si="1"/>
        <v>2699</v>
      </c>
    </row>
    <row r="17" spans="1:12" ht="13.5" customHeight="1" x14ac:dyDescent="0.25">
      <c r="A17" s="173"/>
      <c r="B17" s="94"/>
      <c r="C17" s="95" t="s">
        <v>175</v>
      </c>
      <c r="D17" s="43">
        <v>12</v>
      </c>
      <c r="E17" s="82">
        <v>37198</v>
      </c>
      <c r="F17" s="82">
        <v>26818</v>
      </c>
      <c r="G17" s="82">
        <v>480</v>
      </c>
      <c r="H17" s="82">
        <v>27493</v>
      </c>
      <c r="I17" s="82">
        <v>20006</v>
      </c>
      <c r="J17" s="82">
        <v>9705</v>
      </c>
      <c r="K17" s="81">
        <v>2231</v>
      </c>
      <c r="L17" s="91">
        <f t="shared" si="1"/>
        <v>10380</v>
      </c>
    </row>
    <row r="18" spans="1:12" ht="26.25" customHeight="1" x14ac:dyDescent="0.25">
      <c r="A18" s="173"/>
      <c r="B18" s="163" t="s">
        <v>130</v>
      </c>
      <c r="C18" s="164"/>
      <c r="D18" s="43">
        <v>13</v>
      </c>
      <c r="E18" s="82">
        <v>40</v>
      </c>
      <c r="F18" s="82">
        <v>31</v>
      </c>
      <c r="G18" s="82"/>
      <c r="H18" s="82">
        <v>29</v>
      </c>
      <c r="I18" s="82">
        <v>11</v>
      </c>
      <c r="J18" s="82">
        <v>11</v>
      </c>
      <c r="K18" s="81">
        <v>5</v>
      </c>
      <c r="L18" s="91">
        <f t="shared" si="1"/>
        <v>9</v>
      </c>
    </row>
    <row r="19" spans="1:12" ht="18" customHeight="1" x14ac:dyDescent="0.25">
      <c r="A19" s="173"/>
      <c r="B19" s="170" t="s">
        <v>29</v>
      </c>
      <c r="C19" s="171"/>
      <c r="D19" s="43">
        <v>14</v>
      </c>
      <c r="E19" s="81">
        <v>8367</v>
      </c>
      <c r="F19" s="81">
        <v>7281</v>
      </c>
      <c r="G19" s="81">
        <v>8</v>
      </c>
      <c r="H19" s="81">
        <v>7187</v>
      </c>
      <c r="I19" s="81">
        <v>5948</v>
      </c>
      <c r="J19" s="81">
        <v>1180</v>
      </c>
      <c r="K19" s="81">
        <v>148</v>
      </c>
      <c r="L19" s="91">
        <f t="shared" si="1"/>
        <v>1086</v>
      </c>
    </row>
    <row r="20" spans="1:12" ht="24" customHeight="1" x14ac:dyDescent="0.25">
      <c r="A20" s="173"/>
      <c r="B20" s="163" t="s">
        <v>178</v>
      </c>
      <c r="C20" s="164"/>
      <c r="D20" s="43">
        <v>15</v>
      </c>
      <c r="E20" s="81">
        <v>158</v>
      </c>
      <c r="F20" s="81">
        <v>76</v>
      </c>
      <c r="G20" s="81">
        <v>2</v>
      </c>
      <c r="H20" s="81">
        <v>81</v>
      </c>
      <c r="I20" s="81">
        <v>4</v>
      </c>
      <c r="J20" s="81">
        <v>77</v>
      </c>
      <c r="K20" s="81">
        <v>30</v>
      </c>
      <c r="L20" s="91">
        <f t="shared" si="1"/>
        <v>82</v>
      </c>
    </row>
    <row r="21" spans="1:12" ht="17.25" customHeight="1" x14ac:dyDescent="0.25">
      <c r="A21" s="173"/>
      <c r="B21" s="163" t="s">
        <v>35</v>
      </c>
      <c r="C21" s="164"/>
      <c r="D21" s="43">
        <v>16</v>
      </c>
      <c r="E21" s="81">
        <v>54</v>
      </c>
      <c r="F21" s="81">
        <v>41</v>
      </c>
      <c r="G21" s="81">
        <v>1</v>
      </c>
      <c r="H21" s="81">
        <v>36</v>
      </c>
      <c r="I21" s="81">
        <v>28</v>
      </c>
      <c r="J21" s="81">
        <v>18</v>
      </c>
      <c r="K21" s="81">
        <v>6</v>
      </c>
      <c r="L21" s="91">
        <f t="shared" si="1"/>
        <v>13</v>
      </c>
    </row>
    <row r="22" spans="1:12" ht="17.25" customHeight="1" x14ac:dyDescent="0.25">
      <c r="A22" s="173"/>
      <c r="B22" s="163" t="s">
        <v>189</v>
      </c>
      <c r="C22" s="164"/>
      <c r="D22" s="43">
        <v>17</v>
      </c>
      <c r="E22" s="81">
        <v>132</v>
      </c>
      <c r="F22" s="81">
        <v>125</v>
      </c>
      <c r="G22" s="81"/>
      <c r="H22" s="81">
        <v>117</v>
      </c>
      <c r="I22" s="81">
        <v>14</v>
      </c>
      <c r="J22" s="81">
        <v>15</v>
      </c>
      <c r="K22" s="81">
        <v>6</v>
      </c>
      <c r="L22" s="91"/>
    </row>
    <row r="23" spans="1:12" ht="18" customHeight="1" x14ac:dyDescent="0.25">
      <c r="A23" s="173"/>
      <c r="B23" s="163" t="s">
        <v>131</v>
      </c>
      <c r="C23" s="164"/>
      <c r="D23" s="43">
        <v>18</v>
      </c>
      <c r="E23" s="81">
        <v>122</v>
      </c>
      <c r="F23" s="81">
        <v>118</v>
      </c>
      <c r="G23" s="81"/>
      <c r="H23" s="81">
        <v>102</v>
      </c>
      <c r="I23" s="81">
        <v>83</v>
      </c>
      <c r="J23" s="81">
        <v>20</v>
      </c>
      <c r="K23" s="81"/>
      <c r="L23" s="91">
        <f t="shared" ref="L23:L33" si="3">E23-F23</f>
        <v>4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81">
        <v>58026</v>
      </c>
      <c r="F24" s="81">
        <v>44753</v>
      </c>
      <c r="G24" s="81">
        <v>572</v>
      </c>
      <c r="H24" s="81">
        <v>41850</v>
      </c>
      <c r="I24" s="81">
        <v>26159</v>
      </c>
      <c r="J24" s="81">
        <v>16176</v>
      </c>
      <c r="K24" s="81">
        <v>3162</v>
      </c>
      <c r="L24" s="91">
        <f t="shared" si="3"/>
        <v>13273</v>
      </c>
    </row>
    <row r="25" spans="1:12" ht="15.75" customHeight="1" x14ac:dyDescent="0.25">
      <c r="A25" s="166" t="s">
        <v>115</v>
      </c>
      <c r="B25" s="163" t="s">
        <v>129</v>
      </c>
      <c r="C25" s="164"/>
      <c r="D25" s="43">
        <v>20</v>
      </c>
      <c r="E25" s="81">
        <v>134715</v>
      </c>
      <c r="F25" s="81">
        <v>124519</v>
      </c>
      <c r="G25" s="81">
        <v>139</v>
      </c>
      <c r="H25" s="81">
        <v>118246</v>
      </c>
      <c r="I25" s="81">
        <v>94489</v>
      </c>
      <c r="J25" s="81">
        <v>16469</v>
      </c>
      <c r="K25" s="81">
        <v>428</v>
      </c>
      <c r="L25" s="91">
        <f t="shared" si="3"/>
        <v>10196</v>
      </c>
    </row>
    <row r="26" spans="1:12" ht="22.5" customHeight="1" x14ac:dyDescent="0.25">
      <c r="A26" s="166"/>
      <c r="B26" s="163" t="s">
        <v>130</v>
      </c>
      <c r="C26" s="164"/>
      <c r="D26" s="43">
        <v>21</v>
      </c>
      <c r="E26" s="81">
        <v>2762</v>
      </c>
      <c r="F26" s="81">
        <v>2664</v>
      </c>
      <c r="G26" s="81">
        <v>19</v>
      </c>
      <c r="H26" s="81">
        <v>2500</v>
      </c>
      <c r="I26" s="81">
        <v>1086</v>
      </c>
      <c r="J26" s="81">
        <v>262</v>
      </c>
      <c r="K26" s="81">
        <v>30</v>
      </c>
      <c r="L26" s="91">
        <f t="shared" si="3"/>
        <v>98</v>
      </c>
    </row>
    <row r="27" spans="1:12" ht="15.75" customHeight="1" x14ac:dyDescent="0.25">
      <c r="A27" s="166"/>
      <c r="B27" s="163" t="s">
        <v>32</v>
      </c>
      <c r="C27" s="164"/>
      <c r="D27" s="43">
        <v>22</v>
      </c>
      <c r="E27" s="81">
        <v>468695</v>
      </c>
      <c r="F27" s="81">
        <v>422171</v>
      </c>
      <c r="G27" s="81">
        <v>1432</v>
      </c>
      <c r="H27" s="81">
        <v>394481</v>
      </c>
      <c r="I27" s="81">
        <v>347852</v>
      </c>
      <c r="J27" s="81">
        <v>74214</v>
      </c>
      <c r="K27" s="81">
        <v>4148</v>
      </c>
      <c r="L27" s="91">
        <f t="shared" si="3"/>
        <v>46524</v>
      </c>
    </row>
    <row r="28" spans="1:12" ht="14.25" customHeight="1" x14ac:dyDescent="0.25">
      <c r="A28" s="166"/>
      <c r="B28" s="96"/>
      <c r="C28" s="95" t="s">
        <v>176</v>
      </c>
      <c r="D28" s="43">
        <v>23</v>
      </c>
      <c r="E28" s="81">
        <v>565110</v>
      </c>
      <c r="F28" s="81">
        <v>357484</v>
      </c>
      <c r="G28" s="81">
        <v>6212</v>
      </c>
      <c r="H28" s="81">
        <v>352650</v>
      </c>
      <c r="I28" s="81">
        <v>284569</v>
      </c>
      <c r="J28" s="81">
        <v>212460</v>
      </c>
      <c r="K28" s="81">
        <v>33678</v>
      </c>
      <c r="L28" s="91">
        <f t="shared" si="3"/>
        <v>207626</v>
      </c>
    </row>
    <row r="29" spans="1:12" ht="15.75" customHeight="1" x14ac:dyDescent="0.25">
      <c r="A29" s="166"/>
      <c r="B29" s="163" t="s">
        <v>33</v>
      </c>
      <c r="C29" s="164"/>
      <c r="D29" s="43">
        <v>24</v>
      </c>
      <c r="E29" s="81">
        <v>73988</v>
      </c>
      <c r="F29" s="81">
        <v>71809</v>
      </c>
      <c r="G29" s="81">
        <v>157</v>
      </c>
      <c r="H29" s="81">
        <v>69787</v>
      </c>
      <c r="I29" s="81">
        <v>62625</v>
      </c>
      <c r="J29" s="81">
        <v>4201</v>
      </c>
      <c r="K29" s="81">
        <v>218</v>
      </c>
      <c r="L29" s="91">
        <f t="shared" si="3"/>
        <v>2179</v>
      </c>
    </row>
    <row r="30" spans="1:12" ht="15.75" customHeight="1" x14ac:dyDescent="0.25">
      <c r="A30" s="166"/>
      <c r="B30" s="96"/>
      <c r="C30" s="95" t="s">
        <v>177</v>
      </c>
      <c r="D30" s="43">
        <v>25</v>
      </c>
      <c r="E30" s="81">
        <v>72613</v>
      </c>
      <c r="F30" s="81">
        <v>62819</v>
      </c>
      <c r="G30" s="81">
        <v>208</v>
      </c>
      <c r="H30" s="81">
        <v>61480</v>
      </c>
      <c r="I30" s="81">
        <v>57324</v>
      </c>
      <c r="J30" s="81">
        <v>11133</v>
      </c>
      <c r="K30" s="81">
        <v>650</v>
      </c>
      <c r="L30" s="91">
        <f t="shared" si="3"/>
        <v>9794</v>
      </c>
    </row>
    <row r="31" spans="1:12" ht="15.75" customHeight="1" x14ac:dyDescent="0.25">
      <c r="A31" s="166"/>
      <c r="B31" s="163" t="s">
        <v>34</v>
      </c>
      <c r="C31" s="164"/>
      <c r="D31" s="43">
        <v>26</v>
      </c>
      <c r="E31" s="81">
        <v>10742</v>
      </c>
      <c r="F31" s="81">
        <v>8235</v>
      </c>
      <c r="G31" s="81">
        <v>85</v>
      </c>
      <c r="H31" s="81">
        <v>7816</v>
      </c>
      <c r="I31" s="81">
        <v>3766</v>
      </c>
      <c r="J31" s="81">
        <v>2926</v>
      </c>
      <c r="K31" s="81">
        <v>395</v>
      </c>
      <c r="L31" s="91">
        <f t="shared" si="3"/>
        <v>2507</v>
      </c>
    </row>
    <row r="32" spans="1:12" ht="24" customHeight="1" x14ac:dyDescent="0.25">
      <c r="A32" s="166"/>
      <c r="B32" s="163" t="s">
        <v>179</v>
      </c>
      <c r="C32" s="164"/>
      <c r="D32" s="43">
        <v>27</v>
      </c>
      <c r="E32" s="81">
        <v>1772</v>
      </c>
      <c r="F32" s="81">
        <v>1128</v>
      </c>
      <c r="G32" s="81">
        <v>68</v>
      </c>
      <c r="H32" s="81">
        <v>1050</v>
      </c>
      <c r="I32" s="81">
        <v>169</v>
      </c>
      <c r="J32" s="81">
        <v>722</v>
      </c>
      <c r="K32" s="81">
        <v>215</v>
      </c>
      <c r="L32" s="91">
        <f t="shared" si="3"/>
        <v>644</v>
      </c>
    </row>
    <row r="33" spans="1:12" ht="18" customHeight="1" x14ac:dyDescent="0.25">
      <c r="A33" s="166"/>
      <c r="B33" s="163" t="s">
        <v>35</v>
      </c>
      <c r="C33" s="164"/>
      <c r="D33" s="43">
        <v>28</v>
      </c>
      <c r="E33" s="81">
        <v>1264</v>
      </c>
      <c r="F33" s="81">
        <v>998</v>
      </c>
      <c r="G33" s="81">
        <v>20</v>
      </c>
      <c r="H33" s="81">
        <v>933</v>
      </c>
      <c r="I33" s="81">
        <v>336</v>
      </c>
      <c r="J33" s="81">
        <v>331</v>
      </c>
      <c r="K33" s="81">
        <v>47</v>
      </c>
      <c r="L33" s="91">
        <f t="shared" si="3"/>
        <v>266</v>
      </c>
    </row>
    <row r="34" spans="1:12" ht="18" customHeight="1" x14ac:dyDescent="0.25">
      <c r="A34" s="166"/>
      <c r="B34" s="163" t="s">
        <v>189</v>
      </c>
      <c r="C34" s="164"/>
      <c r="D34" s="43">
        <v>29</v>
      </c>
      <c r="E34" s="81">
        <v>2782</v>
      </c>
      <c r="F34" s="81">
        <v>2670</v>
      </c>
      <c r="G34" s="81">
        <v>2</v>
      </c>
      <c r="H34" s="81">
        <v>2499</v>
      </c>
      <c r="I34" s="81">
        <v>158</v>
      </c>
      <c r="J34" s="81">
        <v>283</v>
      </c>
      <c r="K34" s="81">
        <v>54</v>
      </c>
      <c r="L34" s="91"/>
    </row>
    <row r="35" spans="1:12" ht="16.5" customHeight="1" x14ac:dyDescent="0.25">
      <c r="A35" s="166"/>
      <c r="B35" s="175" t="s">
        <v>134</v>
      </c>
      <c r="C35" s="176"/>
      <c r="D35" s="43">
        <v>30</v>
      </c>
      <c r="E35" s="81">
        <v>10631</v>
      </c>
      <c r="F35" s="81">
        <v>7181</v>
      </c>
      <c r="G35" s="81">
        <v>183</v>
      </c>
      <c r="H35" s="81">
        <v>6652</v>
      </c>
      <c r="I35" s="81">
        <v>2402</v>
      </c>
      <c r="J35" s="81">
        <v>3979</v>
      </c>
      <c r="K35" s="81">
        <v>951</v>
      </c>
      <c r="L35" s="91">
        <f t="shared" ref="L35:L43" si="4">E35-F35</f>
        <v>3450</v>
      </c>
    </row>
    <row r="36" spans="1:12" ht="24" customHeight="1" x14ac:dyDescent="0.25">
      <c r="A36" s="166"/>
      <c r="B36" s="175" t="s">
        <v>36</v>
      </c>
      <c r="C36" s="176"/>
      <c r="D36" s="43">
        <v>31</v>
      </c>
      <c r="E36" s="81">
        <v>59354</v>
      </c>
      <c r="F36" s="81">
        <v>51929</v>
      </c>
      <c r="G36" s="81">
        <v>238</v>
      </c>
      <c r="H36" s="81">
        <v>47015</v>
      </c>
      <c r="I36" s="81">
        <v>31936</v>
      </c>
      <c r="J36" s="81">
        <v>12339</v>
      </c>
      <c r="K36" s="81">
        <v>1367</v>
      </c>
      <c r="L36" s="91">
        <f t="shared" si="4"/>
        <v>7425</v>
      </c>
    </row>
    <row r="37" spans="1:12" ht="39" customHeight="1" x14ac:dyDescent="0.25">
      <c r="A37" s="166"/>
      <c r="B37" s="163" t="s">
        <v>144</v>
      </c>
      <c r="C37" s="164"/>
      <c r="D37" s="43">
        <v>32</v>
      </c>
      <c r="E37" s="81">
        <v>572</v>
      </c>
      <c r="F37" s="81">
        <v>409</v>
      </c>
      <c r="G37" s="81">
        <v>11</v>
      </c>
      <c r="H37" s="81">
        <v>345</v>
      </c>
      <c r="I37" s="81">
        <v>185</v>
      </c>
      <c r="J37" s="81">
        <v>227</v>
      </c>
      <c r="K37" s="81">
        <v>46</v>
      </c>
      <c r="L37" s="91">
        <f t="shared" si="4"/>
        <v>163</v>
      </c>
    </row>
    <row r="38" spans="1:12" ht="15.75" customHeight="1" x14ac:dyDescent="0.25">
      <c r="A38" s="166"/>
      <c r="B38" s="163" t="s">
        <v>203</v>
      </c>
      <c r="C38" s="164"/>
      <c r="D38" s="43">
        <v>33</v>
      </c>
      <c r="E38" s="81">
        <v>3387</v>
      </c>
      <c r="F38" s="81">
        <v>2880</v>
      </c>
      <c r="G38" s="81">
        <v>6</v>
      </c>
      <c r="H38" s="81">
        <v>2559</v>
      </c>
      <c r="I38" s="81">
        <v>1446</v>
      </c>
      <c r="J38" s="81">
        <v>828</v>
      </c>
      <c r="K38" s="81">
        <v>97</v>
      </c>
      <c r="L38" s="91">
        <f t="shared" si="4"/>
        <v>507</v>
      </c>
    </row>
    <row r="39" spans="1:12" ht="36" customHeight="1" x14ac:dyDescent="0.25">
      <c r="A39" s="166"/>
      <c r="B39" s="163" t="s">
        <v>132</v>
      </c>
      <c r="C39" s="164"/>
      <c r="D39" s="43">
        <v>34</v>
      </c>
      <c r="E39" s="81">
        <v>233</v>
      </c>
      <c r="F39" s="81">
        <v>159</v>
      </c>
      <c r="G39" s="81">
        <v>4</v>
      </c>
      <c r="H39" s="81">
        <v>138</v>
      </c>
      <c r="I39" s="81">
        <v>68</v>
      </c>
      <c r="J39" s="81">
        <v>95</v>
      </c>
      <c r="K39" s="81">
        <v>43</v>
      </c>
      <c r="L39" s="91">
        <f t="shared" si="4"/>
        <v>74</v>
      </c>
    </row>
    <row r="40" spans="1:12" ht="15.75" customHeight="1" x14ac:dyDescent="0.25">
      <c r="A40" s="166"/>
      <c r="B40" s="10" t="s">
        <v>37</v>
      </c>
      <c r="C40" s="10"/>
      <c r="D40" s="43">
        <v>35</v>
      </c>
      <c r="E40" s="81">
        <v>995672</v>
      </c>
      <c r="F40" s="81">
        <v>739275</v>
      </c>
      <c r="G40" s="81">
        <v>7738</v>
      </c>
      <c r="H40" s="81">
        <v>657264</v>
      </c>
      <c r="I40" s="81">
        <v>478472</v>
      </c>
      <c r="J40" s="81">
        <v>338408</v>
      </c>
      <c r="K40" s="81">
        <v>42292</v>
      </c>
      <c r="L40" s="91">
        <f t="shared" si="4"/>
        <v>256397</v>
      </c>
    </row>
    <row r="41" spans="1:12" ht="18.75" customHeight="1" x14ac:dyDescent="0.25">
      <c r="A41" s="169" t="s">
        <v>44</v>
      </c>
      <c r="B41" s="162" t="s">
        <v>45</v>
      </c>
      <c r="C41" s="162"/>
      <c r="D41" s="43">
        <v>36</v>
      </c>
      <c r="E41" s="81">
        <v>638923</v>
      </c>
      <c r="F41" s="81">
        <v>588248</v>
      </c>
      <c r="G41" s="81">
        <v>195</v>
      </c>
      <c r="H41" s="81">
        <v>548284</v>
      </c>
      <c r="I41" s="81" t="s">
        <v>172</v>
      </c>
      <c r="J41" s="81">
        <v>90639</v>
      </c>
      <c r="K41" s="81">
        <v>3896</v>
      </c>
      <c r="L41" s="91">
        <f t="shared" si="4"/>
        <v>50675</v>
      </c>
    </row>
    <row r="42" spans="1:12" ht="16.5" customHeight="1" x14ac:dyDescent="0.25">
      <c r="A42" s="169"/>
      <c r="B42" s="167" t="s">
        <v>48</v>
      </c>
      <c r="C42" s="168"/>
      <c r="D42" s="43">
        <v>37</v>
      </c>
      <c r="E42" s="81">
        <v>11410</v>
      </c>
      <c r="F42" s="81">
        <v>10463</v>
      </c>
      <c r="G42" s="81">
        <v>10</v>
      </c>
      <c r="H42" s="81">
        <v>8927</v>
      </c>
      <c r="I42" s="81" t="s">
        <v>172</v>
      </c>
      <c r="J42" s="81">
        <v>2483</v>
      </c>
      <c r="K42" s="81">
        <v>110</v>
      </c>
      <c r="L42" s="91">
        <f t="shared" si="4"/>
        <v>947</v>
      </c>
    </row>
    <row r="43" spans="1:12" ht="26.25" customHeight="1" x14ac:dyDescent="0.25">
      <c r="A43" s="169"/>
      <c r="B43" s="165" t="s">
        <v>43</v>
      </c>
      <c r="C43" s="165"/>
      <c r="D43" s="43">
        <v>38</v>
      </c>
      <c r="E43" s="81">
        <v>6537</v>
      </c>
      <c r="F43" s="81">
        <v>5767</v>
      </c>
      <c r="G43" s="81"/>
      <c r="H43" s="81">
        <v>5384</v>
      </c>
      <c r="I43" s="81">
        <v>3494</v>
      </c>
      <c r="J43" s="81">
        <v>1153</v>
      </c>
      <c r="K43" s="81">
        <v>187</v>
      </c>
      <c r="L43" s="91">
        <f t="shared" si="4"/>
        <v>770</v>
      </c>
    </row>
    <row r="44" spans="1:12" ht="16.5" customHeight="1" x14ac:dyDescent="0.25">
      <c r="A44" s="169"/>
      <c r="B44" s="177" t="s">
        <v>189</v>
      </c>
      <c r="C44" s="178"/>
      <c r="D44" s="43">
        <v>39</v>
      </c>
      <c r="E44" s="81">
        <v>867</v>
      </c>
      <c r="F44" s="81">
        <v>853</v>
      </c>
      <c r="G44" s="81"/>
      <c r="H44" s="81">
        <v>745</v>
      </c>
      <c r="I44" s="81">
        <v>389</v>
      </c>
      <c r="J44" s="81">
        <v>122</v>
      </c>
      <c r="K44" s="81"/>
      <c r="L44" s="91"/>
    </row>
    <row r="45" spans="1:12" ht="17.25" customHeight="1" x14ac:dyDescent="0.25">
      <c r="A45" s="169"/>
      <c r="B45" s="10" t="s">
        <v>37</v>
      </c>
      <c r="C45" s="71"/>
      <c r="D45" s="43">
        <v>40</v>
      </c>
      <c r="E45" s="81">
        <f>E41+E43+E44</f>
        <v>646327</v>
      </c>
      <c r="F45" s="81">
        <f t="shared" ref="F45:K45" si="5">F41+F43+F44</f>
        <v>594868</v>
      </c>
      <c r="G45" s="81">
        <f t="shared" si="5"/>
        <v>195</v>
      </c>
      <c r="H45" s="81">
        <f t="shared" si="5"/>
        <v>554413</v>
      </c>
      <c r="I45" s="81">
        <f>I43+I44</f>
        <v>3883</v>
      </c>
      <c r="J45" s="81">
        <f t="shared" si="5"/>
        <v>91914</v>
      </c>
      <c r="K45" s="81">
        <f t="shared" si="5"/>
        <v>4083</v>
      </c>
      <c r="L45" s="91">
        <f>E45-F45</f>
        <v>51459</v>
      </c>
    </row>
    <row r="46" spans="1:12" x14ac:dyDescent="0.25">
      <c r="A46" s="161" t="s">
        <v>188</v>
      </c>
      <c r="B46" s="161"/>
      <c r="C46" s="161"/>
      <c r="D46" s="43">
        <v>41</v>
      </c>
      <c r="E46" s="81">
        <f>E15+E24+E40+E45</f>
        <v>2856715</v>
      </c>
      <c r="F46" s="81">
        <f t="shared" ref="F46:K46" si="6">F15+F24+F40+F45</f>
        <v>2416787</v>
      </c>
      <c r="G46" s="81">
        <f t="shared" si="6"/>
        <v>12200</v>
      </c>
      <c r="H46" s="81">
        <f t="shared" si="6"/>
        <v>2233227</v>
      </c>
      <c r="I46" s="81">
        <f t="shared" si="6"/>
        <v>1259407</v>
      </c>
      <c r="J46" s="81">
        <f t="shared" si="6"/>
        <v>623488</v>
      </c>
      <c r="K46" s="81">
        <f t="shared" si="6"/>
        <v>82725</v>
      </c>
      <c r="L46" s="91">
        <f>E46-F46</f>
        <v>439928</v>
      </c>
    </row>
    <row r="47" spans="1:12" x14ac:dyDescent="0.25">
      <c r="A47" s="45"/>
      <c r="B47" s="46"/>
      <c r="C47" s="46"/>
    </row>
  </sheetData>
  <mergeCells count="47"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30.09.2019&amp;L20C497B9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topLeftCell="A40" zoomScale="60" zoomScaleNormal="10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6" t="s">
        <v>142</v>
      </c>
      <c r="B1" s="236"/>
      <c r="C1" s="236"/>
      <c r="D1" s="236"/>
      <c r="E1" s="44"/>
      <c r="F1" s="48"/>
    </row>
    <row r="2" spans="1:7" ht="22.5" customHeight="1" x14ac:dyDescent="0.2">
      <c r="A2" s="223" t="s">
        <v>4</v>
      </c>
      <c r="B2" s="223"/>
      <c r="C2" s="223"/>
      <c r="D2" s="223"/>
      <c r="E2" s="223"/>
      <c r="F2" s="12" t="s">
        <v>38</v>
      </c>
      <c r="G2" s="12" t="s">
        <v>5</v>
      </c>
    </row>
    <row r="3" spans="1:7" ht="17.25" customHeight="1" x14ac:dyDescent="0.2">
      <c r="A3" s="215" t="s">
        <v>42</v>
      </c>
      <c r="B3" s="231" t="s">
        <v>72</v>
      </c>
      <c r="C3" s="231"/>
      <c r="D3" s="231"/>
      <c r="E3" s="231"/>
      <c r="F3" s="70">
        <v>1</v>
      </c>
      <c r="G3" s="83">
        <v>9601</v>
      </c>
    </row>
    <row r="4" spans="1:7" ht="17.25" customHeight="1" x14ac:dyDescent="0.2">
      <c r="A4" s="216"/>
      <c r="B4" s="52"/>
      <c r="C4" s="218" t="s">
        <v>11</v>
      </c>
      <c r="D4" s="218"/>
      <c r="E4" s="219"/>
      <c r="F4" s="70">
        <v>2</v>
      </c>
      <c r="G4" s="83">
        <v>8700</v>
      </c>
    </row>
    <row r="5" spans="1:7" ht="17.25" customHeight="1" x14ac:dyDescent="0.2">
      <c r="A5" s="216"/>
      <c r="B5" s="228" t="s">
        <v>73</v>
      </c>
      <c r="C5" s="229"/>
      <c r="D5" s="229"/>
      <c r="E5" s="230"/>
      <c r="F5" s="70">
        <v>3</v>
      </c>
      <c r="G5" s="83">
        <v>91346</v>
      </c>
    </row>
    <row r="6" spans="1:7" ht="17.25" customHeight="1" x14ac:dyDescent="0.2">
      <c r="A6" s="216"/>
      <c r="B6" s="224" t="s">
        <v>67</v>
      </c>
      <c r="C6" s="207" t="s">
        <v>68</v>
      </c>
      <c r="D6" s="207"/>
      <c r="E6" s="207"/>
      <c r="F6" s="70">
        <v>4</v>
      </c>
      <c r="G6" s="83">
        <v>2831</v>
      </c>
    </row>
    <row r="7" spans="1:7" ht="25.5" customHeight="1" x14ac:dyDescent="0.2">
      <c r="A7" s="216"/>
      <c r="B7" s="235"/>
      <c r="C7" s="207" t="s">
        <v>69</v>
      </c>
      <c r="D7" s="207"/>
      <c r="E7" s="207"/>
      <c r="F7" s="70">
        <v>5</v>
      </c>
      <c r="G7" s="83">
        <v>5290</v>
      </c>
    </row>
    <row r="8" spans="1:7" ht="18.75" customHeight="1" x14ac:dyDescent="0.2">
      <c r="A8" s="216"/>
      <c r="B8" s="235"/>
      <c r="C8" s="224" t="s">
        <v>70</v>
      </c>
      <c r="D8" s="207" t="s">
        <v>71</v>
      </c>
      <c r="E8" s="207"/>
      <c r="F8" s="70">
        <v>6</v>
      </c>
      <c r="G8" s="83">
        <v>18425</v>
      </c>
    </row>
    <row r="9" spans="1:7" ht="18.75" customHeight="1" x14ac:dyDescent="0.2">
      <c r="A9" s="216"/>
      <c r="B9" s="235"/>
      <c r="C9" s="224"/>
      <c r="D9" s="207" t="s">
        <v>57</v>
      </c>
      <c r="E9" s="207"/>
      <c r="F9" s="70">
        <v>7</v>
      </c>
      <c r="G9" s="83">
        <v>19422</v>
      </c>
    </row>
    <row r="10" spans="1:7" ht="18.75" customHeight="1" x14ac:dyDescent="0.2">
      <c r="A10" s="216"/>
      <c r="B10" s="235"/>
      <c r="C10" s="224"/>
      <c r="D10" s="207" t="s">
        <v>58</v>
      </c>
      <c r="E10" s="207"/>
      <c r="F10" s="70">
        <v>8</v>
      </c>
      <c r="G10" s="83">
        <v>13795</v>
      </c>
    </row>
    <row r="11" spans="1:7" ht="18.75" customHeight="1" x14ac:dyDescent="0.2">
      <c r="A11" s="216"/>
      <c r="B11" s="208" t="s">
        <v>74</v>
      </c>
      <c r="C11" s="208"/>
      <c r="D11" s="208"/>
      <c r="E11" s="69" t="s">
        <v>75</v>
      </c>
      <c r="F11" s="70">
        <v>9</v>
      </c>
      <c r="G11" s="83">
        <v>5714</v>
      </c>
    </row>
    <row r="12" spans="1:7" ht="19.5" customHeight="1" x14ac:dyDescent="0.2">
      <c r="A12" s="216"/>
      <c r="B12" s="208"/>
      <c r="C12" s="208"/>
      <c r="D12" s="208"/>
      <c r="E12" s="69" t="s">
        <v>76</v>
      </c>
      <c r="F12" s="70">
        <v>10</v>
      </c>
      <c r="G12" s="83">
        <v>7230</v>
      </c>
    </row>
    <row r="13" spans="1:7" ht="23.25" customHeight="1" x14ac:dyDescent="0.2">
      <c r="A13" s="216"/>
      <c r="B13" s="234" t="s">
        <v>77</v>
      </c>
      <c r="C13" s="220" t="s">
        <v>78</v>
      </c>
      <c r="D13" s="221"/>
      <c r="E13" s="222"/>
      <c r="F13" s="70">
        <v>11</v>
      </c>
      <c r="G13" s="83">
        <v>7783</v>
      </c>
    </row>
    <row r="14" spans="1:7" ht="12" customHeight="1" x14ac:dyDescent="0.2">
      <c r="A14" s="216"/>
      <c r="B14" s="234"/>
      <c r="C14" s="207" t="s">
        <v>79</v>
      </c>
      <c r="D14" s="207"/>
      <c r="E14" s="207"/>
      <c r="F14" s="70">
        <v>12</v>
      </c>
      <c r="G14" s="83">
        <v>63114</v>
      </c>
    </row>
    <row r="15" spans="1:7" ht="12" customHeight="1" x14ac:dyDescent="0.2">
      <c r="A15" s="216"/>
      <c r="B15" s="234"/>
      <c r="C15" s="207" t="s">
        <v>85</v>
      </c>
      <c r="D15" s="207"/>
      <c r="E15" s="207"/>
      <c r="F15" s="70">
        <v>13</v>
      </c>
      <c r="G15" s="83">
        <v>1058</v>
      </c>
    </row>
    <row r="16" spans="1:7" ht="12" customHeight="1" x14ac:dyDescent="0.2">
      <c r="A16" s="216"/>
      <c r="B16" s="234"/>
      <c r="C16" s="206" t="s">
        <v>80</v>
      </c>
      <c r="D16" s="206"/>
      <c r="E16" s="206"/>
      <c r="F16" s="70">
        <v>14</v>
      </c>
      <c r="G16" s="83">
        <v>3066</v>
      </c>
    </row>
    <row r="17" spans="1:7" ht="12" customHeight="1" x14ac:dyDescent="0.2">
      <c r="A17" s="216"/>
      <c r="B17" s="234"/>
      <c r="C17" s="206" t="s">
        <v>81</v>
      </c>
      <c r="D17" s="206"/>
      <c r="E17" s="206"/>
      <c r="F17" s="70">
        <v>15</v>
      </c>
      <c r="G17" s="83">
        <v>10450</v>
      </c>
    </row>
    <row r="18" spans="1:7" ht="12" customHeight="1" x14ac:dyDescent="0.2">
      <c r="A18" s="216"/>
      <c r="B18" s="234"/>
      <c r="C18" s="207" t="s">
        <v>82</v>
      </c>
      <c r="D18" s="207"/>
      <c r="E18" s="207"/>
      <c r="F18" s="70">
        <v>16</v>
      </c>
      <c r="G18" s="83">
        <v>28483</v>
      </c>
    </row>
    <row r="19" spans="1:7" ht="12" customHeight="1" x14ac:dyDescent="0.2">
      <c r="A19" s="216"/>
      <c r="B19" s="234"/>
      <c r="C19" s="207" t="s">
        <v>83</v>
      </c>
      <c r="D19" s="207"/>
      <c r="E19" s="207"/>
      <c r="F19" s="70">
        <v>17</v>
      </c>
      <c r="G19" s="83">
        <v>5646</v>
      </c>
    </row>
    <row r="20" spans="1:7" ht="12" customHeight="1" x14ac:dyDescent="0.2">
      <c r="A20" s="216"/>
      <c r="B20" s="234"/>
      <c r="C20" s="206" t="s">
        <v>84</v>
      </c>
      <c r="D20" s="206"/>
      <c r="E20" s="206"/>
      <c r="F20" s="70">
        <v>18</v>
      </c>
      <c r="G20" s="83">
        <v>194320</v>
      </c>
    </row>
    <row r="21" spans="1:7" ht="12" customHeight="1" x14ac:dyDescent="0.2">
      <c r="A21" s="216"/>
      <c r="B21" s="209" t="s">
        <v>93</v>
      </c>
      <c r="C21" s="55" t="s">
        <v>86</v>
      </c>
      <c r="D21" s="56"/>
      <c r="E21" s="57"/>
      <c r="F21" s="70">
        <v>19</v>
      </c>
      <c r="G21" s="83">
        <v>15185</v>
      </c>
    </row>
    <row r="22" spans="1:7" ht="12" customHeight="1" x14ac:dyDescent="0.2">
      <c r="A22" s="216"/>
      <c r="B22" s="210"/>
      <c r="C22" s="58" t="s">
        <v>87</v>
      </c>
      <c r="D22" s="59"/>
      <c r="E22" s="60"/>
      <c r="F22" s="70">
        <v>20</v>
      </c>
      <c r="G22" s="83">
        <v>8407</v>
      </c>
    </row>
    <row r="23" spans="1:7" ht="12" customHeight="1" x14ac:dyDescent="0.2">
      <c r="A23" s="216"/>
      <c r="B23" s="210"/>
      <c r="C23" s="55" t="s">
        <v>88</v>
      </c>
      <c r="D23" s="56"/>
      <c r="E23" s="57"/>
      <c r="F23" s="70">
        <v>21</v>
      </c>
      <c r="G23" s="83">
        <v>4266</v>
      </c>
    </row>
    <row r="24" spans="1:7" ht="12" customHeight="1" x14ac:dyDescent="0.2">
      <c r="A24" s="216"/>
      <c r="B24" s="210"/>
      <c r="C24" s="58" t="s">
        <v>89</v>
      </c>
      <c r="D24" s="59"/>
      <c r="E24" s="60"/>
      <c r="F24" s="70">
        <v>22</v>
      </c>
      <c r="G24" s="83">
        <v>2140</v>
      </c>
    </row>
    <row r="25" spans="1:7" ht="12" customHeight="1" x14ac:dyDescent="0.2">
      <c r="A25" s="216"/>
      <c r="B25" s="210"/>
      <c r="C25" s="58" t="s">
        <v>90</v>
      </c>
      <c r="D25" s="59"/>
      <c r="E25" s="60"/>
      <c r="F25" s="70">
        <v>23</v>
      </c>
      <c r="G25" s="83">
        <v>620</v>
      </c>
    </row>
    <row r="26" spans="1:7" ht="12" customHeight="1" x14ac:dyDescent="0.2">
      <c r="A26" s="216"/>
      <c r="B26" s="210"/>
      <c r="C26" s="53" t="s">
        <v>91</v>
      </c>
      <c r="D26" s="54"/>
      <c r="E26" s="54"/>
      <c r="F26" s="70">
        <v>24</v>
      </c>
      <c r="G26" s="83">
        <v>154</v>
      </c>
    </row>
    <row r="27" spans="1:7" ht="12" customHeight="1" x14ac:dyDescent="0.2">
      <c r="A27" s="217"/>
      <c r="B27" s="211"/>
      <c r="C27" s="61" t="s">
        <v>92</v>
      </c>
      <c r="D27" s="62"/>
      <c r="E27" s="63"/>
      <c r="F27" s="70">
        <v>25</v>
      </c>
      <c r="G27" s="83">
        <v>12</v>
      </c>
    </row>
    <row r="28" spans="1:7" ht="27" customHeight="1" x14ac:dyDescent="0.2">
      <c r="A28" s="185" t="s">
        <v>59</v>
      </c>
      <c r="B28" s="225" t="s">
        <v>49</v>
      </c>
      <c r="C28" s="226"/>
      <c r="D28" s="226"/>
      <c r="E28" s="227"/>
      <c r="F28" s="70">
        <v>26</v>
      </c>
      <c r="G28" s="84">
        <v>2334</v>
      </c>
    </row>
    <row r="29" spans="1:7" ht="12" customHeight="1" x14ac:dyDescent="0.2">
      <c r="A29" s="186"/>
      <c r="B29" s="232" t="s">
        <v>64</v>
      </c>
      <c r="C29" s="203" t="s">
        <v>50</v>
      </c>
      <c r="D29" s="204"/>
      <c r="E29" s="205"/>
      <c r="F29" s="70">
        <v>27</v>
      </c>
      <c r="G29" s="84">
        <v>454</v>
      </c>
    </row>
    <row r="30" spans="1:7" ht="12" customHeight="1" x14ac:dyDescent="0.2">
      <c r="A30" s="186"/>
      <c r="B30" s="232"/>
      <c r="C30" s="198" t="s">
        <v>51</v>
      </c>
      <c r="D30" s="199" t="s">
        <v>52</v>
      </c>
      <c r="E30" s="201"/>
      <c r="F30" s="70">
        <v>28</v>
      </c>
      <c r="G30" s="84">
        <v>73</v>
      </c>
    </row>
    <row r="31" spans="1:7" ht="12" customHeight="1" x14ac:dyDescent="0.2">
      <c r="A31" s="186"/>
      <c r="B31" s="232"/>
      <c r="C31" s="198"/>
      <c r="D31" s="199" t="s">
        <v>53</v>
      </c>
      <c r="E31" s="201"/>
      <c r="F31" s="70">
        <v>29</v>
      </c>
      <c r="G31" s="84">
        <v>381</v>
      </c>
    </row>
    <row r="32" spans="1:7" ht="12" customHeight="1" x14ac:dyDescent="0.2">
      <c r="A32" s="186"/>
      <c r="B32" s="232"/>
      <c r="C32" s="199" t="s">
        <v>54</v>
      </c>
      <c r="D32" s="200"/>
      <c r="E32" s="201"/>
      <c r="F32" s="70">
        <v>30</v>
      </c>
      <c r="G32" s="84"/>
    </row>
    <row r="33" spans="1:8" ht="12" customHeight="1" x14ac:dyDescent="0.2">
      <c r="A33" s="186"/>
      <c r="B33" s="232"/>
      <c r="C33" s="199" t="s">
        <v>55</v>
      </c>
      <c r="D33" s="200"/>
      <c r="E33" s="201"/>
      <c r="F33" s="70">
        <v>31</v>
      </c>
      <c r="G33" s="84">
        <v>10</v>
      </c>
    </row>
    <row r="34" spans="1:8" ht="12" customHeight="1" x14ac:dyDescent="0.2">
      <c r="A34" s="186"/>
      <c r="B34" s="232" t="s">
        <v>65</v>
      </c>
      <c r="C34" s="199" t="s">
        <v>56</v>
      </c>
      <c r="D34" s="200"/>
      <c r="E34" s="201"/>
      <c r="F34" s="70">
        <v>32</v>
      </c>
      <c r="G34" s="84">
        <v>344</v>
      </c>
    </row>
    <row r="35" spans="1:8" ht="12" customHeight="1" x14ac:dyDescent="0.2">
      <c r="A35" s="186"/>
      <c r="B35" s="232"/>
      <c r="C35" s="199" t="s">
        <v>57</v>
      </c>
      <c r="D35" s="200"/>
      <c r="E35" s="201"/>
      <c r="F35" s="70">
        <v>33</v>
      </c>
      <c r="G35" s="84">
        <v>240</v>
      </c>
    </row>
    <row r="36" spans="1:8" ht="12" customHeight="1" x14ac:dyDescent="0.2">
      <c r="A36" s="186"/>
      <c r="B36" s="232"/>
      <c r="C36" s="199" t="s">
        <v>58</v>
      </c>
      <c r="D36" s="200"/>
      <c r="E36" s="201"/>
      <c r="F36" s="70">
        <v>34</v>
      </c>
      <c r="G36" s="84">
        <v>245</v>
      </c>
    </row>
    <row r="37" spans="1:8" ht="12" customHeight="1" x14ac:dyDescent="0.2">
      <c r="A37" s="186"/>
      <c r="B37" s="212" t="s">
        <v>66</v>
      </c>
      <c r="C37" s="213"/>
      <c r="D37" s="213"/>
      <c r="E37" s="214"/>
      <c r="F37" s="70">
        <v>35</v>
      </c>
      <c r="G37" s="85">
        <f>SUM(G38:G42)</f>
        <v>6</v>
      </c>
      <c r="H37" s="51"/>
    </row>
    <row r="38" spans="1:8" ht="12" customHeight="1" x14ac:dyDescent="0.2">
      <c r="A38" s="186"/>
      <c r="B38" s="188" t="s">
        <v>135</v>
      </c>
      <c r="C38" s="191" t="s">
        <v>136</v>
      </c>
      <c r="D38" s="192"/>
      <c r="E38" s="193"/>
      <c r="F38" s="70">
        <v>36</v>
      </c>
      <c r="G38" s="84"/>
      <c r="H38" s="51"/>
    </row>
    <row r="39" spans="1:8" ht="12" customHeight="1" x14ac:dyDescent="0.2">
      <c r="A39" s="186"/>
      <c r="B39" s="189"/>
      <c r="C39" s="191" t="s">
        <v>137</v>
      </c>
      <c r="D39" s="192"/>
      <c r="E39" s="193"/>
      <c r="F39" s="70">
        <v>37</v>
      </c>
      <c r="G39" s="84">
        <v>1</v>
      </c>
      <c r="H39" s="51"/>
    </row>
    <row r="40" spans="1:8" ht="12" customHeight="1" x14ac:dyDescent="0.2">
      <c r="A40" s="186"/>
      <c r="B40" s="189"/>
      <c r="C40" s="191" t="s">
        <v>138</v>
      </c>
      <c r="D40" s="192"/>
      <c r="E40" s="193"/>
      <c r="F40" s="70">
        <v>38</v>
      </c>
      <c r="G40" s="84"/>
      <c r="H40" s="51"/>
    </row>
    <row r="41" spans="1:8" ht="12" customHeight="1" x14ac:dyDescent="0.2">
      <c r="A41" s="186"/>
      <c r="B41" s="189"/>
      <c r="C41" s="191" t="s">
        <v>139</v>
      </c>
      <c r="D41" s="192"/>
      <c r="E41" s="193"/>
      <c r="F41" s="70">
        <v>39</v>
      </c>
      <c r="G41" s="84">
        <v>5</v>
      </c>
      <c r="H41" s="51"/>
    </row>
    <row r="42" spans="1:8" ht="12" customHeight="1" x14ac:dyDescent="0.2">
      <c r="A42" s="187"/>
      <c r="B42" s="190"/>
      <c r="C42" s="191" t="s">
        <v>180</v>
      </c>
      <c r="D42" s="192"/>
      <c r="E42" s="193"/>
      <c r="F42" s="70">
        <v>40</v>
      </c>
      <c r="G42" s="84"/>
      <c r="H42" s="51"/>
    </row>
    <row r="43" spans="1:8" ht="24.75" customHeight="1" x14ac:dyDescent="0.2">
      <c r="A43" s="185" t="s">
        <v>60</v>
      </c>
      <c r="B43" s="233" t="s">
        <v>49</v>
      </c>
      <c r="C43" s="233"/>
      <c r="D43" s="233"/>
      <c r="E43" s="233"/>
      <c r="F43" s="70">
        <v>41</v>
      </c>
      <c r="G43" s="84">
        <v>92633</v>
      </c>
    </row>
    <row r="44" spans="1:8" ht="12" customHeight="1" x14ac:dyDescent="0.2">
      <c r="A44" s="186"/>
      <c r="B44" s="232" t="s">
        <v>64</v>
      </c>
      <c r="C44" s="238" t="s">
        <v>50</v>
      </c>
      <c r="D44" s="238"/>
      <c r="E44" s="238"/>
      <c r="F44" s="70">
        <v>42</v>
      </c>
      <c r="G44" s="84">
        <v>15708</v>
      </c>
    </row>
    <row r="45" spans="1:8" ht="12" customHeight="1" x14ac:dyDescent="0.2">
      <c r="A45" s="186"/>
      <c r="B45" s="232"/>
      <c r="C45" s="198" t="s">
        <v>51</v>
      </c>
      <c r="D45" s="202" t="s">
        <v>52</v>
      </c>
      <c r="E45" s="202"/>
      <c r="F45" s="70">
        <v>43</v>
      </c>
      <c r="G45" s="84">
        <v>1861</v>
      </c>
    </row>
    <row r="46" spans="1:8" ht="12" customHeight="1" x14ac:dyDescent="0.2">
      <c r="A46" s="186"/>
      <c r="B46" s="232"/>
      <c r="C46" s="198"/>
      <c r="D46" s="202" t="s">
        <v>53</v>
      </c>
      <c r="E46" s="202"/>
      <c r="F46" s="70">
        <v>44</v>
      </c>
      <c r="G46" s="84">
        <v>13816</v>
      </c>
    </row>
    <row r="47" spans="1:8" ht="12" customHeight="1" x14ac:dyDescent="0.2">
      <c r="A47" s="186"/>
      <c r="B47" s="232"/>
      <c r="C47" s="202" t="s">
        <v>54</v>
      </c>
      <c r="D47" s="202"/>
      <c r="E47" s="202"/>
      <c r="F47" s="70">
        <v>45</v>
      </c>
      <c r="G47" s="84">
        <v>1</v>
      </c>
    </row>
    <row r="48" spans="1:8" ht="12" customHeight="1" x14ac:dyDescent="0.2">
      <c r="A48" s="186"/>
      <c r="B48" s="232"/>
      <c r="C48" s="202" t="s">
        <v>55</v>
      </c>
      <c r="D48" s="202"/>
      <c r="E48" s="202"/>
      <c r="F48" s="70">
        <v>46</v>
      </c>
      <c r="G48" s="84">
        <v>273</v>
      </c>
    </row>
    <row r="49" spans="1:7" ht="12" customHeight="1" x14ac:dyDescent="0.2">
      <c r="A49" s="186"/>
      <c r="B49" s="232" t="s">
        <v>65</v>
      </c>
      <c r="C49" s="202" t="s">
        <v>56</v>
      </c>
      <c r="D49" s="202"/>
      <c r="E49" s="202"/>
      <c r="F49" s="70">
        <v>47</v>
      </c>
      <c r="G49" s="84">
        <v>18010</v>
      </c>
    </row>
    <row r="50" spans="1:7" ht="12" customHeight="1" x14ac:dyDescent="0.2">
      <c r="A50" s="186"/>
      <c r="B50" s="232"/>
      <c r="C50" s="202" t="s">
        <v>57</v>
      </c>
      <c r="D50" s="202"/>
      <c r="E50" s="202"/>
      <c r="F50" s="70">
        <v>48</v>
      </c>
      <c r="G50" s="84">
        <v>10910</v>
      </c>
    </row>
    <row r="51" spans="1:7" ht="12" customHeight="1" x14ac:dyDescent="0.2">
      <c r="A51" s="186"/>
      <c r="B51" s="232"/>
      <c r="C51" s="202" t="s">
        <v>58</v>
      </c>
      <c r="D51" s="202"/>
      <c r="E51" s="202"/>
      <c r="F51" s="70">
        <v>49</v>
      </c>
      <c r="G51" s="84">
        <v>6561</v>
      </c>
    </row>
    <row r="52" spans="1:7" ht="12" customHeight="1" x14ac:dyDescent="0.2">
      <c r="A52" s="186"/>
      <c r="B52" s="237" t="s">
        <v>66</v>
      </c>
      <c r="C52" s="237"/>
      <c r="D52" s="237"/>
      <c r="E52" s="237"/>
      <c r="F52" s="70">
        <v>50</v>
      </c>
      <c r="G52" s="84">
        <f>SUM(G53:G57)</f>
        <v>74</v>
      </c>
    </row>
    <row r="53" spans="1:7" ht="12" customHeight="1" x14ac:dyDescent="0.2">
      <c r="A53" s="186"/>
      <c r="B53" s="188" t="s">
        <v>135</v>
      </c>
      <c r="C53" s="197" t="s">
        <v>136</v>
      </c>
      <c r="D53" s="197"/>
      <c r="E53" s="197"/>
      <c r="F53" s="70">
        <v>51</v>
      </c>
      <c r="G53" s="84">
        <v>3</v>
      </c>
    </row>
    <row r="54" spans="1:7" ht="12" customHeight="1" x14ac:dyDescent="0.2">
      <c r="A54" s="186"/>
      <c r="B54" s="189"/>
      <c r="C54" s="197" t="s">
        <v>137</v>
      </c>
      <c r="D54" s="197"/>
      <c r="E54" s="197"/>
      <c r="F54" s="70">
        <v>52</v>
      </c>
      <c r="G54" s="84">
        <v>1</v>
      </c>
    </row>
    <row r="55" spans="1:7" ht="12" customHeight="1" x14ac:dyDescent="0.2">
      <c r="A55" s="186"/>
      <c r="B55" s="189"/>
      <c r="C55" s="197" t="s">
        <v>138</v>
      </c>
      <c r="D55" s="197"/>
      <c r="E55" s="197"/>
      <c r="F55" s="70">
        <v>53</v>
      </c>
      <c r="G55" s="84">
        <v>9</v>
      </c>
    </row>
    <row r="56" spans="1:7" ht="12" customHeight="1" x14ac:dyDescent="0.2">
      <c r="A56" s="186"/>
      <c r="B56" s="189"/>
      <c r="C56" s="197" t="s">
        <v>139</v>
      </c>
      <c r="D56" s="197"/>
      <c r="E56" s="197"/>
      <c r="F56" s="70">
        <v>54</v>
      </c>
      <c r="G56" s="84">
        <v>28</v>
      </c>
    </row>
    <row r="57" spans="1:7" x14ac:dyDescent="0.2">
      <c r="A57" s="187"/>
      <c r="B57" s="190"/>
      <c r="C57" s="194" t="s">
        <v>180</v>
      </c>
      <c r="D57" s="195"/>
      <c r="E57" s="196"/>
      <c r="F57" s="98">
        <v>55</v>
      </c>
      <c r="G57" s="97">
        <v>33</v>
      </c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30.09.2019&amp;L20C497B9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view="pageBreakPreview" topLeftCell="A31" zoomScaleNormal="100" zoomScaleSheetLayoutView="100" workbookViewId="0">
      <selection activeCell="M24" sqref="M24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15" style="1" customWidth="1"/>
    <col min="8" max="8" width="8.140625" style="1" customWidth="1"/>
    <col min="9" max="9" width="13.85546875" style="1" customWidth="1"/>
    <col min="10" max="16384" width="9.140625" style="1"/>
  </cols>
  <sheetData>
    <row r="1" spans="1:13" ht="15" customHeight="1" x14ac:dyDescent="0.25">
      <c r="A1" s="236" t="s">
        <v>143</v>
      </c>
      <c r="B1" s="236"/>
      <c r="C1" s="236"/>
      <c r="D1" s="236"/>
      <c r="E1" s="44"/>
      <c r="F1" s="44"/>
      <c r="G1" s="44"/>
      <c r="H1" s="44"/>
      <c r="I1" s="11"/>
    </row>
    <row r="2" spans="1:13" ht="18.75" customHeight="1" x14ac:dyDescent="0.2">
      <c r="A2" s="258" t="s">
        <v>4</v>
      </c>
      <c r="B2" s="259"/>
      <c r="C2" s="259"/>
      <c r="D2" s="259"/>
      <c r="E2" s="259"/>
      <c r="F2" s="259"/>
      <c r="G2" s="260"/>
      <c r="H2" s="12" t="s">
        <v>38</v>
      </c>
      <c r="I2" s="12" t="s">
        <v>5</v>
      </c>
    </row>
    <row r="3" spans="1:13" ht="15" customHeight="1" x14ac:dyDescent="0.2">
      <c r="A3" s="242" t="s">
        <v>42</v>
      </c>
      <c r="B3" s="246" t="s">
        <v>146</v>
      </c>
      <c r="C3" s="247"/>
      <c r="D3" s="247"/>
      <c r="E3" s="247"/>
      <c r="F3" s="247"/>
      <c r="G3" s="248"/>
      <c r="H3" s="14">
        <v>1</v>
      </c>
      <c r="I3" s="83">
        <v>75507</v>
      </c>
    </row>
    <row r="4" spans="1:13" ht="14.25" customHeight="1" x14ac:dyDescent="0.2">
      <c r="A4" s="242"/>
      <c r="B4" s="243" t="s">
        <v>1</v>
      </c>
      <c r="C4" s="252" t="s">
        <v>140</v>
      </c>
      <c r="D4" s="253"/>
      <c r="E4" s="253"/>
      <c r="F4" s="253"/>
      <c r="G4" s="254"/>
      <c r="H4" s="14">
        <v>2</v>
      </c>
      <c r="I4" s="83">
        <v>55271</v>
      </c>
    </row>
    <row r="5" spans="1:13" ht="14.25" customHeight="1" x14ac:dyDescent="0.2">
      <c r="A5" s="242"/>
      <c r="B5" s="244"/>
      <c r="C5" s="249" t="s">
        <v>141</v>
      </c>
      <c r="D5" s="250"/>
      <c r="E5" s="250"/>
      <c r="F5" s="250"/>
      <c r="G5" s="251"/>
      <c r="H5" s="14">
        <v>3</v>
      </c>
      <c r="I5" s="83">
        <v>12441</v>
      </c>
    </row>
    <row r="6" spans="1:13" ht="14.25" customHeight="1" x14ac:dyDescent="0.2">
      <c r="A6" s="242"/>
      <c r="B6" s="244"/>
      <c r="C6" s="252" t="s">
        <v>8</v>
      </c>
      <c r="D6" s="253"/>
      <c r="E6" s="253"/>
      <c r="F6" s="253"/>
      <c r="G6" s="254"/>
      <c r="H6" s="14">
        <v>4</v>
      </c>
      <c r="I6" s="83">
        <v>238</v>
      </c>
    </row>
    <row r="7" spans="1:13" ht="14.25" customHeight="1" x14ac:dyDescent="0.2">
      <c r="A7" s="242"/>
      <c r="B7" s="244"/>
      <c r="C7" s="252" t="s">
        <v>7</v>
      </c>
      <c r="D7" s="253"/>
      <c r="E7" s="253"/>
      <c r="F7" s="253"/>
      <c r="G7" s="254"/>
      <c r="H7" s="14">
        <v>5</v>
      </c>
      <c r="I7" s="83">
        <v>16364</v>
      </c>
    </row>
    <row r="8" spans="1:13" ht="14.25" customHeight="1" x14ac:dyDescent="0.2">
      <c r="A8" s="242"/>
      <c r="B8" s="244"/>
      <c r="C8" s="252" t="s">
        <v>9</v>
      </c>
      <c r="D8" s="253"/>
      <c r="E8" s="253"/>
      <c r="F8" s="253"/>
      <c r="G8" s="254"/>
      <c r="H8" s="14">
        <v>6</v>
      </c>
      <c r="I8" s="83">
        <v>1302</v>
      </c>
    </row>
    <row r="9" spans="1:13" ht="14.25" customHeight="1" x14ac:dyDescent="0.2">
      <c r="A9" s="242"/>
      <c r="B9" s="245"/>
      <c r="C9" s="252" t="s">
        <v>10</v>
      </c>
      <c r="D9" s="253"/>
      <c r="E9" s="253"/>
      <c r="F9" s="253"/>
      <c r="G9" s="254"/>
      <c r="H9" s="14">
        <v>7</v>
      </c>
      <c r="I9" s="83">
        <v>1514</v>
      </c>
    </row>
    <row r="10" spans="1:13" ht="15" customHeight="1" x14ac:dyDescent="0.2">
      <c r="A10" s="242"/>
      <c r="B10" s="239" t="s">
        <v>145</v>
      </c>
      <c r="C10" s="240"/>
      <c r="D10" s="240"/>
      <c r="E10" s="240"/>
      <c r="F10" s="240"/>
      <c r="G10" s="241"/>
      <c r="H10" s="14">
        <v>8</v>
      </c>
      <c r="I10" s="83">
        <v>2176</v>
      </c>
      <c r="K10" s="2"/>
      <c r="L10" s="2"/>
      <c r="M10" s="3"/>
    </row>
    <row r="11" spans="1:13" ht="15" customHeight="1" x14ac:dyDescent="0.2">
      <c r="A11" s="242"/>
      <c r="B11" s="239" t="s">
        <v>39</v>
      </c>
      <c r="C11" s="240"/>
      <c r="D11" s="240"/>
      <c r="E11" s="240"/>
      <c r="F11" s="240"/>
      <c r="G11" s="241"/>
      <c r="H11" s="14">
        <v>9</v>
      </c>
      <c r="I11" s="83">
        <v>705</v>
      </c>
      <c r="K11" s="2"/>
      <c r="L11" s="2"/>
      <c r="M11" s="3"/>
    </row>
    <row r="12" spans="1:13" ht="15" customHeight="1" x14ac:dyDescent="0.2">
      <c r="A12" s="242"/>
      <c r="B12" s="239" t="s">
        <v>40</v>
      </c>
      <c r="C12" s="240"/>
      <c r="D12" s="240"/>
      <c r="E12" s="240"/>
      <c r="F12" s="240"/>
      <c r="G12" s="241"/>
      <c r="H12" s="14">
        <v>10</v>
      </c>
      <c r="I12" s="83">
        <v>783</v>
      </c>
      <c r="K12" s="2"/>
      <c r="L12" s="2"/>
      <c r="M12" s="3"/>
    </row>
    <row r="13" spans="1:13" ht="15" customHeight="1" x14ac:dyDescent="0.2">
      <c r="A13" s="242"/>
      <c r="B13" s="239" t="s">
        <v>174</v>
      </c>
      <c r="C13" s="240"/>
      <c r="D13" s="240"/>
      <c r="E13" s="240"/>
      <c r="F13" s="240"/>
      <c r="G13" s="241"/>
      <c r="H13" s="14">
        <v>11</v>
      </c>
      <c r="I13" s="83">
        <v>71</v>
      </c>
      <c r="K13" s="2"/>
      <c r="L13" s="2"/>
      <c r="M13" s="3"/>
    </row>
    <row r="14" spans="1:13" ht="15" customHeight="1" x14ac:dyDescent="0.2">
      <c r="A14" s="242"/>
      <c r="B14" s="255" t="s">
        <v>6</v>
      </c>
      <c r="C14" s="256"/>
      <c r="D14" s="256"/>
      <c r="E14" s="256"/>
      <c r="F14" s="256"/>
      <c r="G14" s="257"/>
      <c r="H14" s="14">
        <v>12</v>
      </c>
      <c r="I14" s="83">
        <v>5721354</v>
      </c>
      <c r="K14" s="2"/>
      <c r="L14" s="2"/>
      <c r="M14" s="3"/>
    </row>
    <row r="15" spans="1:13" ht="15" customHeight="1" x14ac:dyDescent="0.2">
      <c r="A15" s="242"/>
      <c r="B15" s="255" t="s">
        <v>41</v>
      </c>
      <c r="C15" s="256"/>
      <c r="D15" s="256"/>
      <c r="E15" s="256"/>
      <c r="F15" s="256"/>
      <c r="G15" s="257"/>
      <c r="H15" s="14">
        <v>13</v>
      </c>
      <c r="I15" s="83">
        <v>17620</v>
      </c>
      <c r="K15" s="2"/>
      <c r="L15" s="2"/>
      <c r="M15" s="3"/>
    </row>
    <row r="16" spans="1:13" ht="15" customHeight="1" x14ac:dyDescent="0.2">
      <c r="A16" s="242"/>
      <c r="B16" s="261" t="s">
        <v>158</v>
      </c>
      <c r="C16" s="262"/>
      <c r="D16" s="262"/>
      <c r="E16" s="262"/>
      <c r="F16" s="262"/>
      <c r="G16" s="263"/>
      <c r="H16" s="14">
        <v>14</v>
      </c>
      <c r="I16" s="83">
        <v>418</v>
      </c>
      <c r="K16" s="2"/>
      <c r="L16" s="2"/>
      <c r="M16" s="3"/>
    </row>
    <row r="17" spans="1:13" ht="15" customHeight="1" x14ac:dyDescent="0.2">
      <c r="A17" s="242"/>
      <c r="B17" s="261" t="s">
        <v>167</v>
      </c>
      <c r="C17" s="262"/>
      <c r="D17" s="262"/>
      <c r="E17" s="262"/>
      <c r="F17" s="262"/>
      <c r="G17" s="263"/>
      <c r="H17" s="14">
        <v>15</v>
      </c>
      <c r="I17" s="83">
        <v>2</v>
      </c>
      <c r="K17" s="2"/>
      <c r="L17" s="2"/>
      <c r="M17" s="3"/>
    </row>
    <row r="18" spans="1:13" ht="15" customHeight="1" x14ac:dyDescent="0.2">
      <c r="A18" s="242"/>
      <c r="B18" s="239" t="s">
        <v>147</v>
      </c>
      <c r="C18" s="240"/>
      <c r="D18" s="240"/>
      <c r="E18" s="240"/>
      <c r="F18" s="240"/>
      <c r="G18" s="241"/>
      <c r="H18" s="14">
        <v>16</v>
      </c>
      <c r="I18" s="83">
        <v>212</v>
      </c>
      <c r="K18" s="2"/>
      <c r="L18" s="2"/>
      <c r="M18" s="3"/>
    </row>
    <row r="19" spans="1:13" ht="15" customHeight="1" x14ac:dyDescent="0.2">
      <c r="A19" s="242"/>
      <c r="B19" s="239" t="s">
        <v>148</v>
      </c>
      <c r="C19" s="240"/>
      <c r="D19" s="240"/>
      <c r="E19" s="240"/>
      <c r="F19" s="240"/>
      <c r="G19" s="241"/>
      <c r="H19" s="14">
        <v>17</v>
      </c>
      <c r="I19" s="83">
        <v>10663</v>
      </c>
      <c r="K19" s="4"/>
      <c r="L19" s="4"/>
      <c r="M19" s="3"/>
    </row>
    <row r="20" spans="1:13" ht="15" customHeight="1" x14ac:dyDescent="0.2">
      <c r="A20" s="242"/>
      <c r="B20" s="239" t="s">
        <v>149</v>
      </c>
      <c r="C20" s="240"/>
      <c r="D20" s="240"/>
      <c r="E20" s="240"/>
      <c r="F20" s="240"/>
      <c r="G20" s="241"/>
      <c r="H20" s="14">
        <v>18</v>
      </c>
      <c r="I20" s="83">
        <v>272693</v>
      </c>
      <c r="K20" s="4"/>
      <c r="L20" s="4"/>
      <c r="M20" s="3"/>
    </row>
    <row r="21" spans="1:13" ht="15" customHeight="1" x14ac:dyDescent="0.2">
      <c r="A21" s="242"/>
      <c r="B21" s="239" t="s">
        <v>150</v>
      </c>
      <c r="C21" s="240"/>
      <c r="D21" s="240"/>
      <c r="E21" s="240"/>
      <c r="F21" s="240"/>
      <c r="G21" s="241"/>
      <c r="H21" s="14">
        <v>19</v>
      </c>
      <c r="I21" s="83">
        <v>13005</v>
      </c>
      <c r="K21" s="5"/>
    </row>
    <row r="22" spans="1:13" ht="15" customHeight="1" x14ac:dyDescent="0.2">
      <c r="A22" s="242"/>
      <c r="B22" s="239" t="s">
        <v>151</v>
      </c>
      <c r="C22" s="240"/>
      <c r="D22" s="240"/>
      <c r="E22" s="240"/>
      <c r="F22" s="240"/>
      <c r="G22" s="241"/>
      <c r="H22" s="14">
        <v>20</v>
      </c>
      <c r="I22" s="83">
        <v>10380</v>
      </c>
      <c r="K22" s="5"/>
    </row>
    <row r="23" spans="1:13" ht="15" customHeight="1" x14ac:dyDescent="0.2">
      <c r="A23" s="242"/>
      <c r="B23" s="239" t="s">
        <v>204</v>
      </c>
      <c r="C23" s="240"/>
      <c r="D23" s="240"/>
      <c r="E23" s="240"/>
      <c r="F23" s="240"/>
      <c r="G23" s="241"/>
      <c r="H23" s="14">
        <v>21</v>
      </c>
      <c r="I23" s="83">
        <v>36</v>
      </c>
      <c r="K23" s="5"/>
    </row>
    <row r="24" spans="1:13" ht="26.25" customHeight="1" x14ac:dyDescent="0.2">
      <c r="A24" s="242"/>
      <c r="B24" s="228" t="s">
        <v>169</v>
      </c>
      <c r="C24" s="229"/>
      <c r="D24" s="229"/>
      <c r="E24" s="229"/>
      <c r="F24" s="229"/>
      <c r="G24" s="230"/>
      <c r="H24" s="14">
        <v>22</v>
      </c>
      <c r="I24" s="83">
        <v>3925</v>
      </c>
      <c r="K24" s="5"/>
    </row>
    <row r="25" spans="1:13" ht="16.5" customHeight="1" x14ac:dyDescent="0.2">
      <c r="A25" s="242" t="s">
        <v>59</v>
      </c>
      <c r="B25" s="265" t="s">
        <v>153</v>
      </c>
      <c r="C25" s="265"/>
      <c r="D25" s="267" t="s">
        <v>96</v>
      </c>
      <c r="E25" s="268"/>
      <c r="F25" s="268"/>
      <c r="G25" s="269"/>
      <c r="H25" s="14">
        <v>23</v>
      </c>
      <c r="I25" s="83">
        <v>439</v>
      </c>
      <c r="K25" s="5"/>
    </row>
    <row r="26" spans="1:13" ht="16.5" customHeight="1" x14ac:dyDescent="0.2">
      <c r="A26" s="242"/>
      <c r="B26" s="265"/>
      <c r="C26" s="265"/>
      <c r="D26" s="267" t="s">
        <v>97</v>
      </c>
      <c r="E26" s="268"/>
      <c r="F26" s="268"/>
      <c r="G26" s="269"/>
      <c r="H26" s="14">
        <v>24</v>
      </c>
      <c r="I26" s="83">
        <v>4878</v>
      </c>
      <c r="K26" s="5"/>
    </row>
    <row r="27" spans="1:13" ht="16.5" customHeight="1" x14ac:dyDescent="0.2">
      <c r="A27" s="242"/>
      <c r="B27" s="265"/>
      <c r="C27" s="265"/>
      <c r="D27" s="267" t="s">
        <v>98</v>
      </c>
      <c r="E27" s="268"/>
      <c r="F27" s="268"/>
      <c r="G27" s="269"/>
      <c r="H27" s="14">
        <v>25</v>
      </c>
      <c r="I27" s="83">
        <v>10942</v>
      </c>
      <c r="K27" s="5"/>
    </row>
    <row r="28" spans="1:13" ht="14.25" customHeight="1" x14ac:dyDescent="0.2">
      <c r="A28" s="242"/>
      <c r="B28" s="266" t="s">
        <v>95</v>
      </c>
      <c r="C28" s="266"/>
      <c r="D28" s="225" t="s">
        <v>61</v>
      </c>
      <c r="E28" s="226"/>
      <c r="F28" s="226"/>
      <c r="G28" s="227"/>
      <c r="H28" s="14">
        <v>26</v>
      </c>
      <c r="I28" s="92">
        <v>53976</v>
      </c>
      <c r="K28" s="5"/>
    </row>
    <row r="29" spans="1:13" ht="14.25" customHeight="1" x14ac:dyDescent="0.2">
      <c r="A29" s="242"/>
      <c r="B29" s="266"/>
      <c r="C29" s="266"/>
      <c r="D29" s="225" t="s">
        <v>62</v>
      </c>
      <c r="E29" s="226"/>
      <c r="F29" s="226"/>
      <c r="G29" s="227"/>
      <c r="H29" s="14">
        <v>27</v>
      </c>
      <c r="I29" s="92">
        <v>4050</v>
      </c>
      <c r="K29" s="5"/>
    </row>
    <row r="30" spans="1:13" ht="14.25" customHeight="1" x14ac:dyDescent="0.2">
      <c r="A30" s="242"/>
      <c r="B30" s="266"/>
      <c r="C30" s="266"/>
      <c r="D30" s="278" t="s">
        <v>118</v>
      </c>
      <c r="E30" s="279"/>
      <c r="F30" s="279"/>
      <c r="G30" s="280"/>
      <c r="H30" s="14">
        <v>28</v>
      </c>
      <c r="I30" s="92">
        <v>384</v>
      </c>
      <c r="K30" s="5"/>
    </row>
    <row r="31" spans="1:13" ht="16.5" customHeight="1" x14ac:dyDescent="0.2">
      <c r="A31" s="242"/>
      <c r="B31" s="266" t="s">
        <v>112</v>
      </c>
      <c r="C31" s="266"/>
      <c r="D31" s="271" t="s">
        <v>113</v>
      </c>
      <c r="E31" s="272"/>
      <c r="F31" s="272"/>
      <c r="G31" s="273"/>
      <c r="H31" s="14">
        <v>29</v>
      </c>
      <c r="I31" s="92">
        <v>6704546</v>
      </c>
      <c r="K31" s="5"/>
    </row>
    <row r="32" spans="1:13" ht="16.5" customHeight="1" x14ac:dyDescent="0.2">
      <c r="A32" s="242"/>
      <c r="B32" s="266"/>
      <c r="C32" s="266"/>
      <c r="D32" s="271" t="s">
        <v>114</v>
      </c>
      <c r="E32" s="272"/>
      <c r="F32" s="272"/>
      <c r="G32" s="273"/>
      <c r="H32" s="14">
        <v>30</v>
      </c>
      <c r="I32" s="92">
        <v>26252037</v>
      </c>
      <c r="K32" s="5"/>
    </row>
    <row r="33" spans="1:11" ht="15" customHeight="1" x14ac:dyDescent="0.2">
      <c r="A33" s="242"/>
      <c r="B33" s="274" t="s">
        <v>152</v>
      </c>
      <c r="C33" s="275"/>
      <c r="D33" s="275"/>
      <c r="E33" s="275"/>
      <c r="F33" s="275"/>
      <c r="G33" s="276"/>
      <c r="H33" s="14">
        <v>31</v>
      </c>
      <c r="I33" s="92">
        <v>12</v>
      </c>
      <c r="K33" s="5"/>
    </row>
    <row r="34" spans="1:11" ht="15" customHeight="1" x14ac:dyDescent="0.2">
      <c r="A34" s="242"/>
      <c r="B34" s="239" t="s">
        <v>148</v>
      </c>
      <c r="C34" s="240"/>
      <c r="D34" s="240"/>
      <c r="E34" s="240"/>
      <c r="F34" s="240"/>
      <c r="G34" s="241"/>
      <c r="H34" s="14">
        <v>32</v>
      </c>
      <c r="I34" s="92">
        <v>549</v>
      </c>
      <c r="K34" s="5"/>
    </row>
    <row r="35" spans="1:11" ht="15" customHeight="1" x14ac:dyDescent="0.2">
      <c r="A35" s="242"/>
      <c r="B35" s="239" t="s">
        <v>149</v>
      </c>
      <c r="C35" s="240"/>
      <c r="D35" s="240"/>
      <c r="E35" s="240"/>
      <c r="F35" s="240"/>
      <c r="G35" s="241"/>
      <c r="H35" s="14">
        <v>33</v>
      </c>
      <c r="I35" s="92">
        <v>8724</v>
      </c>
      <c r="K35" s="5"/>
    </row>
    <row r="36" spans="1:11" ht="27" customHeight="1" x14ac:dyDescent="0.2">
      <c r="A36" s="242"/>
      <c r="B36" s="228" t="s">
        <v>168</v>
      </c>
      <c r="C36" s="229"/>
      <c r="D36" s="229"/>
      <c r="E36" s="229"/>
      <c r="F36" s="229"/>
      <c r="G36" s="230"/>
      <c r="H36" s="14">
        <v>34</v>
      </c>
      <c r="I36" s="92">
        <v>1767</v>
      </c>
      <c r="K36" s="5"/>
    </row>
    <row r="37" spans="1:11" ht="15" customHeight="1" x14ac:dyDescent="0.2">
      <c r="A37" s="270" t="s">
        <v>115</v>
      </c>
      <c r="B37" s="239" t="s">
        <v>160</v>
      </c>
      <c r="C37" s="240"/>
      <c r="D37" s="240"/>
      <c r="E37" s="240"/>
      <c r="F37" s="240"/>
      <c r="G37" s="241"/>
      <c r="H37" s="14">
        <v>35</v>
      </c>
      <c r="I37" s="92">
        <v>113379</v>
      </c>
      <c r="K37" s="5"/>
    </row>
    <row r="38" spans="1:11" ht="15" customHeight="1" x14ac:dyDescent="0.2">
      <c r="A38" s="270"/>
      <c r="B38" s="266" t="s">
        <v>95</v>
      </c>
      <c r="C38" s="266"/>
      <c r="D38" s="225" t="s">
        <v>61</v>
      </c>
      <c r="E38" s="226"/>
      <c r="F38" s="226"/>
      <c r="G38" s="227"/>
      <c r="H38" s="14">
        <v>36</v>
      </c>
      <c r="I38" s="92">
        <v>619612</v>
      </c>
    </row>
    <row r="39" spans="1:11" ht="15" customHeight="1" x14ac:dyDescent="0.2">
      <c r="A39" s="270"/>
      <c r="B39" s="266"/>
      <c r="C39" s="266"/>
      <c r="D39" s="225" t="s">
        <v>62</v>
      </c>
      <c r="E39" s="226"/>
      <c r="F39" s="226"/>
      <c r="G39" s="227"/>
      <c r="H39" s="14">
        <v>37</v>
      </c>
      <c r="I39" s="92">
        <v>376060</v>
      </c>
    </row>
    <row r="40" spans="1:11" ht="15" customHeight="1" x14ac:dyDescent="0.2">
      <c r="A40" s="270"/>
      <c r="B40" s="266"/>
      <c r="C40" s="266"/>
      <c r="D40" s="278" t="s">
        <v>124</v>
      </c>
      <c r="E40" s="279"/>
      <c r="F40" s="279"/>
      <c r="G40" s="280"/>
      <c r="H40" s="14">
        <v>38</v>
      </c>
      <c r="I40" s="92">
        <v>6794</v>
      </c>
    </row>
    <row r="41" spans="1:11" ht="15" customHeight="1" x14ac:dyDescent="0.2">
      <c r="A41" s="270"/>
      <c r="B41" s="266" t="s">
        <v>112</v>
      </c>
      <c r="C41" s="266"/>
      <c r="D41" s="271" t="s">
        <v>113</v>
      </c>
      <c r="E41" s="272"/>
      <c r="F41" s="272"/>
      <c r="G41" s="273"/>
      <c r="H41" s="14">
        <v>39</v>
      </c>
      <c r="I41" s="92">
        <v>168091651182</v>
      </c>
    </row>
    <row r="42" spans="1:11" ht="15" customHeight="1" x14ac:dyDescent="0.2">
      <c r="A42" s="270"/>
      <c r="B42" s="266"/>
      <c r="C42" s="266"/>
      <c r="D42" s="271" t="s">
        <v>114</v>
      </c>
      <c r="E42" s="272"/>
      <c r="F42" s="272"/>
      <c r="G42" s="273"/>
      <c r="H42" s="14">
        <v>40</v>
      </c>
      <c r="I42" s="92">
        <v>7347136985</v>
      </c>
    </row>
    <row r="43" spans="1:11" ht="15" customHeight="1" x14ac:dyDescent="0.2">
      <c r="A43" s="270"/>
      <c r="B43" s="274" t="s">
        <v>152</v>
      </c>
      <c r="C43" s="275"/>
      <c r="D43" s="275"/>
      <c r="E43" s="275"/>
      <c r="F43" s="275"/>
      <c r="G43" s="276"/>
      <c r="H43" s="14">
        <v>41</v>
      </c>
      <c r="I43" s="92">
        <v>113</v>
      </c>
    </row>
    <row r="44" spans="1:11" ht="15" customHeight="1" x14ac:dyDescent="0.2">
      <c r="A44" s="270"/>
      <c r="B44" s="246" t="s">
        <v>159</v>
      </c>
      <c r="C44" s="247"/>
      <c r="D44" s="247"/>
      <c r="E44" s="247"/>
      <c r="F44" s="247"/>
      <c r="G44" s="248"/>
      <c r="H44" s="14">
        <v>42</v>
      </c>
      <c r="I44" s="87">
        <v>7006</v>
      </c>
    </row>
    <row r="45" spans="1:11" ht="15" customHeight="1" x14ac:dyDescent="0.2">
      <c r="A45" s="270"/>
      <c r="B45" s="239" t="s">
        <v>148</v>
      </c>
      <c r="C45" s="240"/>
      <c r="D45" s="240"/>
      <c r="E45" s="240"/>
      <c r="F45" s="240"/>
      <c r="G45" s="241"/>
      <c r="H45" s="14">
        <v>43</v>
      </c>
      <c r="I45" s="87">
        <v>2423</v>
      </c>
    </row>
    <row r="46" spans="1:11" ht="15" customHeight="1" x14ac:dyDescent="0.2">
      <c r="A46" s="270"/>
      <c r="B46" s="239" t="s">
        <v>149</v>
      </c>
      <c r="C46" s="240"/>
      <c r="D46" s="240"/>
      <c r="E46" s="240"/>
      <c r="F46" s="240"/>
      <c r="G46" s="241"/>
      <c r="H46" s="14">
        <v>44</v>
      </c>
      <c r="I46" s="87">
        <v>91272</v>
      </c>
    </row>
    <row r="47" spans="1:11" ht="24.75" customHeight="1" x14ac:dyDescent="0.2">
      <c r="A47" s="270"/>
      <c r="B47" s="228" t="s">
        <v>168</v>
      </c>
      <c r="C47" s="229"/>
      <c r="D47" s="229"/>
      <c r="E47" s="229"/>
      <c r="F47" s="229"/>
      <c r="G47" s="230"/>
      <c r="H47" s="14">
        <v>45</v>
      </c>
      <c r="I47" s="87">
        <v>22314</v>
      </c>
    </row>
    <row r="48" spans="1:11" ht="13.5" customHeight="1" x14ac:dyDescent="0.2">
      <c r="A48" s="264" t="s">
        <v>47</v>
      </c>
      <c r="B48" s="264"/>
      <c r="C48" s="264"/>
      <c r="D48" s="264"/>
      <c r="E48" s="264"/>
      <c r="F48" s="264"/>
      <c r="G48" s="264"/>
      <c r="H48" s="264"/>
      <c r="I48" s="264"/>
    </row>
    <row r="49" spans="1:9" x14ac:dyDescent="0.2">
      <c r="A49" s="194" t="s">
        <v>190</v>
      </c>
      <c r="B49" s="195"/>
      <c r="C49" s="195"/>
      <c r="D49" s="195"/>
      <c r="E49" s="195"/>
      <c r="F49" s="195"/>
      <c r="G49" s="196"/>
      <c r="H49" s="64">
        <v>46</v>
      </c>
      <c r="I49" s="87">
        <v>4339</v>
      </c>
    </row>
    <row r="50" spans="1:9" ht="14.25" customHeight="1" x14ac:dyDescent="0.2">
      <c r="A50" s="288" t="s">
        <v>191</v>
      </c>
      <c r="B50" s="289"/>
      <c r="C50" s="289"/>
      <c r="D50" s="289"/>
      <c r="E50" s="289"/>
      <c r="F50" s="289"/>
      <c r="G50" s="290"/>
      <c r="H50" s="64">
        <v>47</v>
      </c>
      <c r="I50" s="87">
        <v>2795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75" t="s">
        <v>192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94" t="s">
        <v>170</v>
      </c>
      <c r="B53" s="295"/>
      <c r="C53" s="295"/>
      <c r="D53" s="296"/>
      <c r="E53" s="291" t="s">
        <v>166</v>
      </c>
      <c r="F53" s="292"/>
      <c r="G53" s="292"/>
      <c r="H53" s="292"/>
      <c r="I53" s="293"/>
    </row>
    <row r="54" spans="1:9" ht="45" customHeight="1" x14ac:dyDescent="0.2">
      <c r="A54" s="297"/>
      <c r="B54" s="298"/>
      <c r="C54" s="298"/>
      <c r="D54" s="299"/>
      <c r="E54" s="76" t="s">
        <v>161</v>
      </c>
      <c r="F54" s="76" t="s">
        <v>162</v>
      </c>
      <c r="G54" s="76" t="s">
        <v>163</v>
      </c>
      <c r="H54" s="76" t="s">
        <v>165</v>
      </c>
      <c r="I54" s="77" t="s">
        <v>164</v>
      </c>
    </row>
    <row r="55" spans="1:9" ht="13.5" customHeight="1" x14ac:dyDescent="0.2">
      <c r="A55" s="277" t="s">
        <v>106</v>
      </c>
      <c r="B55" s="277"/>
      <c r="C55" s="277"/>
      <c r="D55" s="277"/>
      <c r="E55" s="86">
        <v>923594</v>
      </c>
      <c r="F55" s="86">
        <v>44710</v>
      </c>
      <c r="G55" s="86">
        <v>8389</v>
      </c>
      <c r="H55" s="86">
        <v>1992</v>
      </c>
      <c r="I55" s="86">
        <v>1015</v>
      </c>
    </row>
    <row r="56" spans="1:9" ht="13.5" customHeight="1" x14ac:dyDescent="0.2">
      <c r="A56" s="277" t="s">
        <v>31</v>
      </c>
      <c r="B56" s="277"/>
      <c r="C56" s="277"/>
      <c r="D56" s="277"/>
      <c r="E56" s="86">
        <v>32488</v>
      </c>
      <c r="F56" s="86">
        <v>7691</v>
      </c>
      <c r="G56" s="86">
        <v>1256</v>
      </c>
      <c r="H56" s="86">
        <v>338</v>
      </c>
      <c r="I56" s="86">
        <v>77</v>
      </c>
    </row>
    <row r="57" spans="1:9" ht="13.5" customHeight="1" x14ac:dyDescent="0.2">
      <c r="A57" s="277" t="s">
        <v>107</v>
      </c>
      <c r="B57" s="277"/>
      <c r="C57" s="277"/>
      <c r="D57" s="277"/>
      <c r="E57" s="86">
        <v>446428</v>
      </c>
      <c r="F57" s="86">
        <v>182563</v>
      </c>
      <c r="G57" s="86">
        <v>21309</v>
      </c>
      <c r="H57" s="86">
        <v>4930</v>
      </c>
      <c r="I57" s="86">
        <v>2034</v>
      </c>
    </row>
    <row r="58" spans="1:9" ht="13.5" customHeight="1" x14ac:dyDescent="0.2">
      <c r="A58" s="202" t="s">
        <v>111</v>
      </c>
      <c r="B58" s="202"/>
      <c r="C58" s="202"/>
      <c r="D58" s="202"/>
      <c r="E58" s="86">
        <v>536384</v>
      </c>
      <c r="F58" s="86">
        <v>17621</v>
      </c>
      <c r="G58" s="86">
        <v>351</v>
      </c>
      <c r="H58" s="86">
        <v>50</v>
      </c>
      <c r="I58" s="86">
        <v>7</v>
      </c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81" t="s">
        <v>193</v>
      </c>
      <c r="B60" s="281"/>
      <c r="C60" s="281"/>
      <c r="D60" s="281"/>
      <c r="E60" s="281"/>
      <c r="F60" s="281"/>
      <c r="G60" s="281"/>
      <c r="H60" s="282"/>
      <c r="I60" s="282"/>
    </row>
    <row r="61" spans="1:9" x14ac:dyDescent="0.2">
      <c r="A61" s="283" t="s">
        <v>154</v>
      </c>
      <c r="B61" s="284"/>
      <c r="C61" s="284"/>
      <c r="D61" s="284"/>
      <c r="E61" s="284"/>
      <c r="F61" s="100" t="s">
        <v>5</v>
      </c>
      <c r="G61" s="101" t="s">
        <v>117</v>
      </c>
      <c r="H61" s="102"/>
      <c r="I61" s="102"/>
    </row>
    <row r="62" spans="1:9" x14ac:dyDescent="0.2">
      <c r="A62" s="285" t="s">
        <v>194</v>
      </c>
      <c r="B62" s="286"/>
      <c r="C62" s="286"/>
      <c r="D62" s="286"/>
      <c r="E62" s="287"/>
      <c r="F62" s="110">
        <v>671684</v>
      </c>
      <c r="G62" s="107">
        <v>10144715340</v>
      </c>
      <c r="H62" s="102"/>
      <c r="I62" s="102"/>
    </row>
    <row r="63" spans="1:9" x14ac:dyDescent="0.2">
      <c r="A63" s="300" t="s">
        <v>195</v>
      </c>
      <c r="B63" s="305" t="s">
        <v>196</v>
      </c>
      <c r="C63" s="306"/>
      <c r="D63" s="306"/>
      <c r="E63" s="307"/>
      <c r="F63" s="108">
        <v>301025</v>
      </c>
      <c r="G63" s="108">
        <v>6725567308</v>
      </c>
      <c r="H63" s="103"/>
      <c r="I63" s="104"/>
    </row>
    <row r="64" spans="1:9" x14ac:dyDescent="0.2">
      <c r="A64" s="300"/>
      <c r="B64" s="305" t="s">
        <v>197</v>
      </c>
      <c r="C64" s="306"/>
      <c r="D64" s="306"/>
      <c r="E64" s="307"/>
      <c r="F64" s="108">
        <v>298373</v>
      </c>
      <c r="G64" s="108">
        <v>742311405</v>
      </c>
      <c r="H64" s="103"/>
      <c r="I64" s="104"/>
    </row>
    <row r="65" spans="1:9" x14ac:dyDescent="0.2">
      <c r="A65" s="301" t="s">
        <v>198</v>
      </c>
      <c r="B65" s="308" t="s">
        <v>116</v>
      </c>
      <c r="C65" s="309"/>
      <c r="D65" s="309"/>
      <c r="E65" s="310"/>
      <c r="F65" s="109">
        <v>231431</v>
      </c>
      <c r="G65" s="109">
        <v>172748568</v>
      </c>
      <c r="H65" s="103"/>
      <c r="I65" s="104"/>
    </row>
    <row r="66" spans="1:9" x14ac:dyDescent="0.2">
      <c r="A66" s="301"/>
      <c r="B66" s="302" t="s">
        <v>199</v>
      </c>
      <c r="C66" s="303"/>
      <c r="D66" s="303"/>
      <c r="E66" s="304"/>
      <c r="F66" s="106">
        <v>115</v>
      </c>
      <c r="G66" s="106">
        <v>31856</v>
      </c>
      <c r="H66" s="105"/>
      <c r="I66" s="105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4" orientation="portrait" useFirstPageNumber="1" r:id="rId1"/>
  <headerFooter alignWithMargins="0">
    <oddFooter>&amp;R&amp;P&amp;C&amp;CФорма № Зведений- 1 мзс, Підрозділ: Державна судова адміністрація України, 
Початок періоду: 01.01.2019, Кінець періоду: 30.09.2019&amp;L20C497B9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topLeftCell="A15" zoomScale="60" zoomScaleNormal="100" workbookViewId="0">
      <selection activeCell="F20" sqref="F20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58" t="s">
        <v>4</v>
      </c>
      <c r="B2" s="259"/>
      <c r="C2" s="12" t="s">
        <v>38</v>
      </c>
      <c r="D2" s="12" t="s">
        <v>5</v>
      </c>
    </row>
    <row r="3" spans="1:4" ht="27.75" customHeight="1" x14ac:dyDescent="0.2">
      <c r="A3" s="233" t="s">
        <v>181</v>
      </c>
      <c r="B3" s="233"/>
      <c r="C3" s="14">
        <v>1</v>
      </c>
      <c r="D3" s="99">
        <f>IF('розділ 1 '!J46&lt;&gt;0,'розділ 1 '!K46*100/'розділ 1 '!J46,0)</f>
        <v>13.268098183124614</v>
      </c>
    </row>
    <row r="4" spans="1:4" ht="18" customHeight="1" x14ac:dyDescent="0.2">
      <c r="A4" s="313" t="s">
        <v>1</v>
      </c>
      <c r="B4" s="65" t="s">
        <v>182</v>
      </c>
      <c r="C4" s="14">
        <v>2</v>
      </c>
      <c r="D4" s="99">
        <f>IF('розділ 1 '!J15&lt;&gt;0,'розділ 1 '!K15*100/'розділ 1 '!J15,0)</f>
        <v>18.751341883722244</v>
      </c>
    </row>
    <row r="5" spans="1:4" ht="18" customHeight="1" x14ac:dyDescent="0.2">
      <c r="A5" s="314"/>
      <c r="B5" s="65" t="s">
        <v>183</v>
      </c>
      <c r="C5" s="14">
        <v>3</v>
      </c>
      <c r="D5" s="99">
        <f>IF('розділ 1 '!J24&lt;&gt;0,'розділ 1 '!K24*100/'розділ 1 '!J24,0)</f>
        <v>19.547477744807122</v>
      </c>
    </row>
    <row r="6" spans="1:4" ht="18" customHeight="1" x14ac:dyDescent="0.2">
      <c r="A6" s="314"/>
      <c r="B6" s="65" t="s">
        <v>184</v>
      </c>
      <c r="C6" s="14">
        <v>4</v>
      </c>
      <c r="D6" s="99">
        <f>IF('розділ 1 '!J40&lt;&gt;0,'розділ 1 '!K40*100/'розділ 1 '!J40,0)</f>
        <v>12.497340488404529</v>
      </c>
    </row>
    <row r="7" spans="1:4" ht="18" customHeight="1" x14ac:dyDescent="0.2">
      <c r="A7" s="314"/>
      <c r="B7" s="68" t="s">
        <v>185</v>
      </c>
      <c r="C7" s="14">
        <v>5</v>
      </c>
      <c r="D7" s="99">
        <f>IF('розділ 1 '!J45&lt;&gt;0,'розділ 1 '!K45*100/'розділ 1 '!J45,0)</f>
        <v>4.4421959657941121</v>
      </c>
    </row>
    <row r="8" spans="1:4" ht="18" customHeight="1" x14ac:dyDescent="0.2">
      <c r="A8" s="233" t="s">
        <v>186</v>
      </c>
      <c r="B8" s="233"/>
      <c r="C8" s="14">
        <v>6</v>
      </c>
      <c r="D8" s="99">
        <f>IF('розділ 1 '!F46&lt;&gt;0,'розділ 1 '!H46*100/'розділ 1 '!F46,0)</f>
        <v>92.404791982082003</v>
      </c>
    </row>
    <row r="9" spans="1:4" ht="18" customHeight="1" x14ac:dyDescent="0.2">
      <c r="A9" s="233" t="s">
        <v>99</v>
      </c>
      <c r="B9" s="233"/>
      <c r="C9" s="14">
        <v>7</v>
      </c>
      <c r="D9" s="84">
        <f>IF('розділ 3'!I50&lt;&gt;0,'розділ 1 '!H46/'розділ 3'!I50,0)</f>
        <v>799.00787119856886</v>
      </c>
    </row>
    <row r="10" spans="1:4" ht="25.5" customHeight="1" x14ac:dyDescent="0.2">
      <c r="A10" s="233" t="s">
        <v>109</v>
      </c>
      <c r="B10" s="233"/>
      <c r="C10" s="14">
        <v>8</v>
      </c>
      <c r="D10" s="84">
        <f>IF('розділ 3'!I50&lt;&gt;0,'розділ 1 '!E46/'розділ 3'!I50,0)</f>
        <v>1022.0805008944544</v>
      </c>
    </row>
    <row r="11" spans="1:4" ht="16.5" customHeight="1" x14ac:dyDescent="0.2">
      <c r="A11" s="225" t="s">
        <v>63</v>
      </c>
      <c r="B11" s="227"/>
      <c r="C11" s="14">
        <v>9</v>
      </c>
      <c r="D11" s="84">
        <v>44.255622505202503</v>
      </c>
    </row>
    <row r="12" spans="1:4" ht="16.5" customHeight="1" x14ac:dyDescent="0.2">
      <c r="A12" s="317" t="s">
        <v>106</v>
      </c>
      <c r="B12" s="317"/>
      <c r="C12" s="14">
        <v>10</v>
      </c>
      <c r="D12" s="84">
        <v>22.896967493812799</v>
      </c>
    </row>
    <row r="13" spans="1:4" ht="16.5" customHeight="1" x14ac:dyDescent="0.2">
      <c r="A13" s="317" t="s">
        <v>31</v>
      </c>
      <c r="B13" s="317"/>
      <c r="C13" s="14">
        <v>11</v>
      </c>
      <c r="D13" s="84">
        <v>72.526954796107901</v>
      </c>
    </row>
    <row r="14" spans="1:4" ht="16.5" customHeight="1" x14ac:dyDescent="0.2">
      <c r="A14" s="317" t="s">
        <v>107</v>
      </c>
      <c r="B14" s="317"/>
      <c r="C14" s="14">
        <v>12</v>
      </c>
      <c r="D14" s="84">
        <v>91.923361015644801</v>
      </c>
    </row>
    <row r="15" spans="1:4" ht="16.5" customHeight="1" x14ac:dyDescent="0.2">
      <c r="A15" s="317" t="s">
        <v>111</v>
      </c>
      <c r="B15" s="317"/>
      <c r="C15" s="14">
        <v>13</v>
      </c>
      <c r="D15" s="84">
        <v>22.767732345284202</v>
      </c>
    </row>
    <row r="16" spans="1:4" ht="15" customHeight="1" x14ac:dyDescent="0.2">
      <c r="A16" s="66"/>
      <c r="B16" s="66"/>
      <c r="C16" s="48"/>
      <c r="D16" s="48"/>
    </row>
    <row r="17" spans="1:4" ht="15" customHeight="1" x14ac:dyDescent="0.2">
      <c r="A17" s="311" t="s">
        <v>209</v>
      </c>
      <c r="B17" s="311"/>
      <c r="C17" s="48"/>
      <c r="D17" s="48"/>
    </row>
    <row r="18" spans="1:4" ht="35.25" customHeight="1" x14ac:dyDescent="0.2">
      <c r="A18" s="311"/>
      <c r="B18" s="311"/>
      <c r="C18" s="318" t="s">
        <v>205</v>
      </c>
      <c r="D18" s="318"/>
    </row>
    <row r="19" spans="1:4" ht="15.75" customHeight="1" x14ac:dyDescent="0.2">
      <c r="A19" s="111"/>
      <c r="B19" s="120" t="s">
        <v>100</v>
      </c>
      <c r="C19" s="312" t="s">
        <v>101</v>
      </c>
      <c r="D19" s="312"/>
    </row>
    <row r="20" spans="1:4" ht="37.5" customHeight="1" x14ac:dyDescent="0.2">
      <c r="A20" s="112" t="s">
        <v>105</v>
      </c>
      <c r="B20" s="117"/>
      <c r="C20" s="318" t="s">
        <v>206</v>
      </c>
      <c r="D20" s="318"/>
    </row>
    <row r="21" spans="1:4" ht="15.75" customHeight="1" x14ac:dyDescent="0.2">
      <c r="A21" s="113"/>
      <c r="B21" s="116" t="s">
        <v>100</v>
      </c>
      <c r="C21" s="312" t="s">
        <v>101</v>
      </c>
      <c r="D21" s="312"/>
    </row>
    <row r="22" spans="1:4" x14ac:dyDescent="0.2">
      <c r="A22" s="114" t="s">
        <v>102</v>
      </c>
      <c r="B22" s="118"/>
      <c r="C22" s="315">
        <v>2777664</v>
      </c>
      <c r="D22" s="315"/>
    </row>
    <row r="23" spans="1:4" x14ac:dyDescent="0.2">
      <c r="A23" s="115" t="s">
        <v>103</v>
      </c>
      <c r="B23" s="118"/>
      <c r="C23" s="306"/>
      <c r="D23" s="306"/>
    </row>
    <row r="24" spans="1:4" ht="12.75" customHeight="1" x14ac:dyDescent="0.2">
      <c r="A24" s="114" t="s">
        <v>104</v>
      </c>
      <c r="B24" s="119"/>
      <c r="C24" s="306" t="s">
        <v>207</v>
      </c>
      <c r="D24" s="306"/>
    </row>
    <row r="25" spans="1:4" ht="15.75" customHeight="1" x14ac:dyDescent="0.2"/>
    <row r="26" spans="1:4" ht="12.75" customHeight="1" x14ac:dyDescent="0.2">
      <c r="C26" s="316" t="s">
        <v>208</v>
      </c>
      <c r="D26" s="316"/>
    </row>
  </sheetData>
  <mergeCells count="20">
    <mergeCell ref="C22:D22"/>
    <mergeCell ref="C23:D23"/>
    <mergeCell ref="C26:D26"/>
    <mergeCell ref="A12:B12"/>
    <mergeCell ref="A13:B13"/>
    <mergeCell ref="A14:B14"/>
    <mergeCell ref="A15:B15"/>
    <mergeCell ref="C24:D24"/>
    <mergeCell ref="C18:D18"/>
    <mergeCell ref="C20:D20"/>
    <mergeCell ref="A17:B18"/>
    <mergeCell ref="C19:D19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Державна судова адміністрація України, 
Початок періоду: 01.01.2019, Кінець періоду: 30.09.2019&amp;L20C497B9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2019-10-29T06:38:38Z</cp:lastPrinted>
  <dcterms:created xsi:type="dcterms:W3CDTF">2004-04-20T14:33:35Z</dcterms:created>
  <dcterms:modified xsi:type="dcterms:W3CDTF">2020-11-20T12:00:14Z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мзс_3.2019_28.10.2019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20C497B9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3.24.0.2236</vt:lpwstr>
  </property>
</Properties>
</file>